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教育局2019\2019预算公开\"/>
    </mc:Choice>
  </mc:AlternateContent>
  <bookViews>
    <workbookView xWindow="0" yWindow="0" windowWidth="21720" windowHeight="9525" tabRatio="882"/>
  </bookViews>
  <sheets>
    <sheet name="表1部门收支预算总表" sheetId="1" r:id="rId1"/>
    <sheet name="表2部门收入总表" sheetId="2" r:id="rId2"/>
    <sheet name="表3部门支出总表" sheetId="3" r:id="rId3"/>
    <sheet name="表4财政拨款收支总表" sheetId="4" r:id="rId4"/>
    <sheet name="表5一般公共预算支出表" sheetId="5" r:id="rId5"/>
    <sheet name="表6一般公共预算基本支出表" sheetId="6" r:id="rId6"/>
    <sheet name="表7一般公共预算“三公”经费财政拨款支出" sheetId="7" r:id="rId7"/>
    <sheet name="表8政府性基金预算支出表" sheetId="8" r:id="rId8"/>
    <sheet name="表9资产情况表" sheetId="9" r:id="rId9"/>
    <sheet name="表10采购预算表" sheetId="10" r:id="rId10"/>
    <sheet name="表11项目目标绩效情况表" sheetId="11" r:id="rId11"/>
    <sheet name="表12整体支出绩效目标批复表" sheetId="12" r:id="rId12"/>
  </sheets>
  <definedNames>
    <definedName name="_xlnm.Print_Titles" localSheetId="11">表12整体支出绩效目标批复表!$1:$2</definedName>
  </definedNames>
  <calcPr calcId="162913"/>
</workbook>
</file>

<file path=xl/calcChain.xml><?xml version="1.0" encoding="utf-8"?>
<calcChain xmlns="http://schemas.openxmlformats.org/spreadsheetml/2006/main">
  <c r="C6" i="7" l="1"/>
  <c r="D6" i="7" s="1"/>
  <c r="B6" i="7"/>
  <c r="D8" i="10" l="1"/>
  <c r="E8" i="10"/>
  <c r="C8" i="10"/>
  <c r="C11" i="10"/>
  <c r="C9" i="10"/>
  <c r="F17" i="11"/>
  <c r="D17" i="11"/>
  <c r="D5" i="9"/>
  <c r="D21" i="9"/>
  <c r="C8" i="9"/>
  <c r="D10" i="7" l="1"/>
  <c r="D9" i="7"/>
  <c r="D8" i="7"/>
  <c r="D28" i="6"/>
  <c r="C28" i="6"/>
  <c r="D17" i="6"/>
  <c r="E17" i="6"/>
  <c r="E35" i="6" s="1"/>
  <c r="C17" i="6"/>
  <c r="D6" i="6"/>
  <c r="C6" i="6"/>
  <c r="H42" i="5"/>
  <c r="H7" i="5"/>
  <c r="G42" i="5"/>
  <c r="G7" i="5"/>
  <c r="F42" i="5"/>
  <c r="F7"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8" i="5"/>
  <c r="E42" i="5" s="1"/>
  <c r="E7" i="5" s="1"/>
  <c r="D10" i="3"/>
  <c r="D41" i="3"/>
  <c r="E20" i="4"/>
  <c r="B6" i="4"/>
  <c r="B20" i="4" s="1"/>
  <c r="D7" i="4"/>
  <c r="D8" i="4"/>
  <c r="D20" i="4" s="1"/>
  <c r="D9" i="4"/>
  <c r="D10" i="4"/>
  <c r="D11" i="4"/>
  <c r="D12" i="4"/>
  <c r="D13" i="4"/>
  <c r="D14" i="4"/>
  <c r="D6" i="4"/>
  <c r="C8" i="3"/>
  <c r="C9" i="3"/>
  <c r="C10" i="3"/>
  <c r="C11" i="3"/>
  <c r="C12" i="3"/>
  <c r="C13" i="3"/>
  <c r="C15" i="3"/>
  <c r="C16" i="3"/>
  <c r="C17" i="3"/>
  <c r="C18" i="3"/>
  <c r="C19" i="3"/>
  <c r="C21" i="3"/>
  <c r="C22" i="3"/>
  <c r="C23" i="3"/>
  <c r="C24" i="3"/>
  <c r="C25" i="3"/>
  <c r="C26" i="3"/>
  <c r="C27" i="3"/>
  <c r="C28" i="3"/>
  <c r="C29" i="3"/>
  <c r="C30" i="3"/>
  <c r="C31" i="3"/>
  <c r="C32" i="3"/>
  <c r="C33" i="3"/>
  <c r="C34" i="3"/>
  <c r="C35" i="3"/>
  <c r="C36" i="3"/>
  <c r="C37" i="3"/>
  <c r="C38" i="3"/>
  <c r="C39" i="3"/>
  <c r="C40" i="3"/>
  <c r="C7" i="3"/>
  <c r="E41" i="3"/>
  <c r="E14" i="3"/>
  <c r="C14" i="3"/>
  <c r="E20" i="3"/>
  <c r="C20" i="3"/>
  <c r="C18" i="2"/>
  <c r="C14" i="2"/>
  <c r="E14" i="2"/>
  <c r="E20" i="2"/>
  <c r="E10" i="2" s="1"/>
  <c r="E41" i="2" s="1"/>
  <c r="C20" i="2"/>
  <c r="E28" i="2"/>
  <c r="E27" i="2" s="1"/>
  <c r="C28" i="2"/>
  <c r="E30" i="2"/>
  <c r="C30" i="2"/>
  <c r="C27" i="2" s="1"/>
  <c r="E33" i="2"/>
  <c r="E34" i="2"/>
  <c r="C34" i="2"/>
  <c r="C33" i="2" s="1"/>
  <c r="E39" i="2"/>
  <c r="E38" i="2" s="1"/>
  <c r="E11" i="2"/>
  <c r="C11" i="2"/>
  <c r="C10" i="2" s="1"/>
  <c r="D19" i="1"/>
  <c r="D16" i="1"/>
  <c r="B16" i="1"/>
  <c r="B19" i="1" s="1"/>
  <c r="C41" i="3"/>
  <c r="C39" i="2"/>
  <c r="C38" i="2"/>
  <c r="C35" i="6" l="1"/>
  <c r="D35" i="6"/>
  <c r="C41" i="2"/>
</calcChain>
</file>

<file path=xl/sharedStrings.xml><?xml version="1.0" encoding="utf-8"?>
<sst xmlns="http://schemas.openxmlformats.org/spreadsheetml/2006/main" count="606" uniqueCount="395">
  <si>
    <t>（本表收入按收入性质填列，支出按政府收支功能分类科目填列至“类”级科目）</t>
  </si>
  <si>
    <t>单位：万元</t>
  </si>
  <si>
    <t>备注</t>
  </si>
  <si>
    <t>项目</t>
  </si>
  <si>
    <t>预算数</t>
  </si>
  <si>
    <t>一、原一般公共预算拨款收入</t>
  </si>
  <si>
    <t>一、一般公共服务支出</t>
  </si>
  <si>
    <t>二、原预算外转一般公共预算管理资金收入</t>
  </si>
  <si>
    <t>二、外交支出</t>
  </si>
  <si>
    <t>三、政府性基金预算拨款收入</t>
  </si>
  <si>
    <t>三、国防支出</t>
  </si>
  <si>
    <t>四、事业收入</t>
  </si>
  <si>
    <t>四、公共安全支出</t>
  </si>
  <si>
    <t>五、事业单位经营收入</t>
  </si>
  <si>
    <t>五、教育支出</t>
  </si>
  <si>
    <t>六、其他收入</t>
  </si>
  <si>
    <t>……</t>
  </si>
  <si>
    <t>本年收入合计</t>
  </si>
  <si>
    <t>本年支出合计</t>
  </si>
  <si>
    <t>上年结转</t>
  </si>
  <si>
    <t>结转下年</t>
  </si>
  <si>
    <t>收  入  总  计</t>
  </si>
  <si>
    <t>支  出  总  计</t>
  </si>
  <si>
    <r>
      <rPr>
        <sz val="10"/>
        <color indexed="8"/>
        <rFont val="宋体"/>
        <family val="3"/>
        <charset val="134"/>
      </rPr>
      <t>单位：万元</t>
    </r>
  </si>
  <si>
    <r>
      <rPr>
        <b/>
        <sz val="10"/>
        <color indexed="8"/>
        <rFont val="宋体"/>
        <family val="3"/>
        <charset val="134"/>
      </rPr>
      <t>科目</t>
    </r>
  </si>
  <si>
    <r>
      <rPr>
        <b/>
        <sz val="10"/>
        <color indexed="8"/>
        <rFont val="宋体"/>
        <family val="3"/>
        <charset val="134"/>
      </rPr>
      <t>合计</t>
    </r>
  </si>
  <si>
    <r>
      <rPr>
        <b/>
        <sz val="10"/>
        <color indexed="8"/>
        <rFont val="宋体"/>
        <family val="3"/>
        <charset val="134"/>
      </rPr>
      <t>上年结转</t>
    </r>
  </si>
  <si>
    <t>原一般公共预算拨款收入</t>
  </si>
  <si>
    <t>原预算外转一般公共预算管理资金收入</t>
  </si>
  <si>
    <r>
      <rPr>
        <b/>
        <sz val="10"/>
        <color indexed="8"/>
        <rFont val="宋体"/>
        <family val="3"/>
        <charset val="134"/>
      </rPr>
      <t>政府性基金预算拨款收入</t>
    </r>
  </si>
  <si>
    <t>财政专户管理资金</t>
  </si>
  <si>
    <t>事业收入</t>
  </si>
  <si>
    <t>事业经营收入</t>
  </si>
  <si>
    <r>
      <rPr>
        <b/>
        <sz val="10"/>
        <color indexed="8"/>
        <rFont val="宋体"/>
        <family val="3"/>
        <charset val="134"/>
      </rPr>
      <t>其他收入</t>
    </r>
  </si>
  <si>
    <r>
      <rPr>
        <b/>
        <sz val="10"/>
        <color indexed="8"/>
        <rFont val="宋体"/>
        <family val="3"/>
        <charset val="134"/>
      </rPr>
      <t>备注</t>
    </r>
  </si>
  <si>
    <r>
      <rPr>
        <b/>
        <sz val="10"/>
        <color indexed="8"/>
        <rFont val="宋体"/>
        <family val="3"/>
        <charset val="134"/>
      </rPr>
      <t>科目编码</t>
    </r>
  </si>
  <si>
    <r>
      <rPr>
        <b/>
        <sz val="10"/>
        <color indexed="8"/>
        <rFont val="宋体"/>
        <family val="3"/>
        <charset val="134"/>
      </rPr>
      <t>科目名称</t>
    </r>
  </si>
  <si>
    <t>基本支出</t>
  </si>
  <si>
    <t>项目支出</t>
  </si>
  <si>
    <t>事业单位经营支出</t>
  </si>
  <si>
    <t>其他支出</t>
  </si>
  <si>
    <t>收入</t>
  </si>
  <si>
    <t>支出</t>
  </si>
  <si>
    <t>合计</t>
  </si>
  <si>
    <t>一般公共预算</t>
  </si>
  <si>
    <t>政府性基金预算</t>
  </si>
  <si>
    <t>一、本年收入</t>
  </si>
  <si>
    <t>（一）一般公共预算拨款</t>
  </si>
  <si>
    <t xml:space="preserve">   1.原一般公共预算拨款</t>
  </si>
  <si>
    <t xml:space="preserve">   2.原预算外转一般公共预算管理资</t>
  </si>
  <si>
    <t>（二）政府性基金预算拨款</t>
  </si>
  <si>
    <t>二、上年结转</t>
  </si>
  <si>
    <t xml:space="preserve">   2.原预算外转一般公共预算管理资金</t>
  </si>
  <si>
    <t>二、结转下年</t>
  </si>
  <si>
    <t>收入总计</t>
  </si>
  <si>
    <t>支出总计</t>
  </si>
  <si>
    <t>（本表支出按政府收支功能分类科目填列至“项”级科目）</t>
  </si>
  <si>
    <t>科目编码</t>
  </si>
  <si>
    <t>科目名称</t>
  </si>
  <si>
    <t>合 计</t>
  </si>
  <si>
    <t>类</t>
  </si>
  <si>
    <t>款</t>
  </si>
  <si>
    <t>项</t>
  </si>
  <si>
    <t>小计</t>
  </si>
  <si>
    <t>县本级支出</t>
  </si>
  <si>
    <t>补助所属部门支出</t>
  </si>
  <si>
    <t>住房保障支出</t>
  </si>
  <si>
    <t>（本表支出按政府收支经济分类科目填列至“款”级科目）</t>
  </si>
  <si>
    <r>
      <rPr>
        <b/>
        <sz val="10"/>
        <color indexed="8"/>
        <rFont val="宋体"/>
        <family val="3"/>
        <charset val="134"/>
      </rPr>
      <t>经济分类科目</t>
    </r>
  </si>
  <si>
    <r>
      <rPr>
        <b/>
        <sz val="10"/>
        <color indexed="8"/>
        <rFont val="宋体"/>
        <family val="3"/>
        <charset val="134"/>
      </rPr>
      <t>人员经费</t>
    </r>
  </si>
  <si>
    <r>
      <rPr>
        <b/>
        <sz val="10"/>
        <color indexed="8"/>
        <rFont val="宋体"/>
        <family val="3"/>
        <charset val="134"/>
      </rPr>
      <t>公用经费</t>
    </r>
  </si>
  <si>
    <r>
      <rPr>
        <b/>
        <sz val="10"/>
        <color indexed="8"/>
        <rFont val="宋体"/>
        <family val="3"/>
        <charset val="134"/>
      </rPr>
      <t>工资福利支出</t>
    </r>
  </si>
  <si>
    <r>
      <rPr>
        <b/>
        <sz val="10"/>
        <color indexed="8"/>
        <rFont val="宋体"/>
        <family val="3"/>
        <charset val="134"/>
      </rPr>
      <t>商品和服务支出</t>
    </r>
  </si>
  <si>
    <r>
      <rPr>
        <b/>
        <sz val="10"/>
        <color indexed="8"/>
        <rFont val="宋体"/>
        <family val="3"/>
        <charset val="134"/>
      </rPr>
      <t>对个人和家庭的补助</t>
    </r>
  </si>
  <si>
    <t xml:space="preserve"> </t>
  </si>
  <si>
    <r>
      <t xml:space="preserve"> </t>
    </r>
    <r>
      <rPr>
        <sz val="10"/>
        <rFont val="宋体"/>
        <family val="3"/>
        <charset val="134"/>
      </rPr>
      <t>单位：万元</t>
    </r>
  </si>
  <si>
    <r>
      <t xml:space="preserve"> </t>
    </r>
    <r>
      <rPr>
        <sz val="10"/>
        <rFont val="宋体"/>
        <family val="3"/>
        <charset val="134"/>
      </rPr>
      <t>一、</t>
    </r>
    <r>
      <rPr>
        <sz val="10"/>
        <rFont val="Times New Roman"/>
        <family val="1"/>
      </rPr>
      <t xml:space="preserve"> </t>
    </r>
    <r>
      <rPr>
        <sz val="10"/>
        <rFont val="宋体"/>
        <family val="3"/>
        <charset val="134"/>
      </rPr>
      <t>因公出国（境）费</t>
    </r>
  </si>
  <si>
    <r>
      <t xml:space="preserve"> </t>
    </r>
    <r>
      <rPr>
        <sz val="10"/>
        <rFont val="宋体"/>
        <family val="3"/>
        <charset val="134"/>
      </rPr>
      <t>二、公务接待费</t>
    </r>
  </si>
  <si>
    <r>
      <t xml:space="preserve"> </t>
    </r>
    <r>
      <rPr>
        <sz val="10"/>
        <rFont val="宋体"/>
        <family val="3"/>
        <charset val="134"/>
      </rPr>
      <t>三、公务车购置及运行维护费</t>
    </r>
  </si>
  <si>
    <r>
      <t xml:space="preserve">     1</t>
    </r>
    <r>
      <rPr>
        <sz val="10"/>
        <rFont val="宋体"/>
        <family val="3"/>
        <charset val="134"/>
      </rPr>
      <t>、公务车运行维护费</t>
    </r>
  </si>
  <si>
    <r>
      <t xml:space="preserve">     2</t>
    </r>
    <r>
      <rPr>
        <sz val="10"/>
        <rFont val="宋体"/>
        <family val="3"/>
        <charset val="134"/>
      </rPr>
      <t>、公务车购置费</t>
    </r>
  </si>
  <si>
    <t>——</t>
  </si>
  <si>
    <r>
      <t>说明：</t>
    </r>
    <r>
      <rPr>
        <sz val="10"/>
        <rFont val="Times New Roman"/>
        <family val="1"/>
      </rPr>
      <t>1</t>
    </r>
    <r>
      <rPr>
        <sz val="10"/>
        <rFont val="宋体"/>
        <family val="3"/>
        <charset val="134"/>
      </rPr>
      <t xml:space="preserve">、因公出国（境）费，指单位公务出国（境）的国际旅费、国外城市间交通费、住宿费、伙食费、培训费、公杂费等支出。
</t>
    </r>
  </si>
  <si>
    <r>
      <t xml:space="preserve">             2</t>
    </r>
    <r>
      <rPr>
        <sz val="10"/>
        <rFont val="宋体"/>
        <family val="3"/>
        <charset val="134"/>
      </rPr>
      <t>、公务用车购置费，指公务用车车辆购置支出（含车辆购置税）。</t>
    </r>
  </si>
  <si>
    <r>
      <t xml:space="preserve">            </t>
    </r>
    <r>
      <rPr>
        <sz val="10"/>
        <rFont val="Times New Roman"/>
        <family val="1"/>
      </rPr>
      <t xml:space="preserve"> 3</t>
    </r>
    <r>
      <rPr>
        <sz val="10"/>
        <rFont val="宋体"/>
        <family val="3"/>
        <charset val="134"/>
      </rPr>
      <t>、公务用车运行维护费，指单位按规定保留的公务用车租用费、燃料费、维修费、过桥过路费、保险费、安全奖励费用等支出。</t>
    </r>
  </si>
  <si>
    <r>
      <t xml:space="preserve">                    </t>
    </r>
    <r>
      <rPr>
        <sz val="10"/>
        <rFont val="宋体"/>
        <family val="3"/>
        <charset val="134"/>
      </rPr>
      <t>公务用车指用于履行公务的机动车辆，包括一般公务用车和执法执勤用车等。</t>
    </r>
  </si>
  <si>
    <r>
      <t xml:space="preserve">             4</t>
    </r>
    <r>
      <rPr>
        <sz val="10"/>
        <rFont val="宋体"/>
        <family val="3"/>
        <charset val="134"/>
      </rPr>
      <t>、公务接待费，指单位按规定开支的各类公务接待（含外宾接待）费用。</t>
    </r>
  </si>
  <si>
    <r>
      <t xml:space="preserve">             5</t>
    </r>
    <r>
      <rPr>
        <sz val="10"/>
        <rFont val="宋体"/>
        <family val="3"/>
        <charset val="134"/>
      </rPr>
      <t>、</t>
    </r>
    <r>
      <rPr>
        <sz val="10"/>
        <rFont val="Times New Roman"/>
        <family val="1"/>
      </rPr>
      <t>“</t>
    </r>
    <r>
      <rPr>
        <sz val="10"/>
        <rFont val="宋体"/>
        <family val="3"/>
        <charset val="134"/>
      </rPr>
      <t>三公”经费一般公共财政拨款预算数是指当年年初预算安排的财政拨款数，不含执行中追加预算安排。</t>
    </r>
  </si>
  <si>
    <r>
      <t xml:space="preserve">            </t>
    </r>
    <r>
      <rPr>
        <b/>
        <sz val="10"/>
        <color indexed="10"/>
        <rFont val="Times New Roman"/>
        <family val="1"/>
      </rPr>
      <t>6</t>
    </r>
    <r>
      <rPr>
        <b/>
        <sz val="10"/>
        <color indexed="10"/>
        <rFont val="宋体"/>
        <family val="3"/>
        <charset val="134"/>
      </rPr>
      <t>、部门“三公”经费无相关支出的，须填“</t>
    </r>
    <r>
      <rPr>
        <b/>
        <sz val="10"/>
        <color indexed="10"/>
        <rFont val="Times New Roman"/>
        <family val="1"/>
      </rPr>
      <t>0"</t>
    </r>
    <r>
      <rPr>
        <b/>
        <sz val="10"/>
        <color indexed="10"/>
        <rFont val="宋体"/>
        <family val="3"/>
        <charset val="134"/>
      </rPr>
      <t>。</t>
    </r>
  </si>
  <si>
    <t>政府性基金预算支出</t>
  </si>
  <si>
    <t>贵州省绥阳县（部门名称）2019年部门收支预算总表</t>
    <phoneticPr fontId="24" type="noConversion"/>
  </si>
  <si>
    <t>项　　目</t>
  </si>
  <si>
    <t>行次</t>
  </si>
  <si>
    <t>数量</t>
  </si>
  <si>
    <t>价值</t>
  </si>
  <si>
    <t>资产总额</t>
  </si>
  <si>
    <t>一、流动资产</t>
  </si>
  <si>
    <t>二、固定资产</t>
  </si>
  <si>
    <t xml:space="preserve">  （一）房屋（平方米）</t>
  </si>
  <si>
    <t xml:space="preserve">        1.办公用房</t>
  </si>
  <si>
    <t>　　    2.业务用房</t>
  </si>
  <si>
    <t>　 　   3.其他</t>
  </si>
  <si>
    <t xml:space="preserve">  （二）汽车（台、辆）</t>
  </si>
  <si>
    <t xml:space="preserve">        1.轿车</t>
  </si>
  <si>
    <t xml:space="preserve">        2.越野车</t>
  </si>
  <si>
    <t xml:space="preserve">        3.小型载客汽车</t>
  </si>
  <si>
    <t xml:space="preserve">        4.大中型载客汽车</t>
  </si>
  <si>
    <t xml:space="preserve">        5.其他车型</t>
  </si>
  <si>
    <t xml:space="preserve">  （三）单价在20万元以上的设备（台、套…）</t>
  </si>
  <si>
    <t xml:space="preserve">        1.单价20万元（含）－200万元</t>
  </si>
  <si>
    <t xml:space="preserve">        2.单价200万元（含）以上</t>
  </si>
  <si>
    <t xml:space="preserve">  （四）其他固定资产</t>
  </si>
  <si>
    <t>减：累计折旧及减值准备</t>
  </si>
  <si>
    <t>三、长期投资</t>
  </si>
  <si>
    <t>四、在建工程</t>
  </si>
  <si>
    <t>五、无形资产</t>
  </si>
  <si>
    <t>减：累计摊销</t>
  </si>
  <si>
    <t>六、其他资产</t>
  </si>
  <si>
    <t>单位：万元</t>
    <phoneticPr fontId="24" type="noConversion"/>
  </si>
  <si>
    <t>采购预算</t>
  </si>
  <si>
    <t>总计</t>
  </si>
  <si>
    <t>财政性资金</t>
  </si>
  <si>
    <t>其他资金</t>
  </si>
  <si>
    <t>栏次</t>
  </si>
  <si>
    <t>货物</t>
  </si>
  <si>
    <t>工程</t>
  </si>
  <si>
    <t>服务</t>
  </si>
  <si>
    <t>注：1.反映各部门和单位的各项政府采购预算、支出情况及政府采购政策落实情况，表中数据应与政府采购信息统计报表中“政府采购资金情况表”数据保持一致。</t>
  </si>
  <si>
    <t xml:space="preserve">    2.“财政性资金”是指纳入预算管理的资金，具体包括一般公共预算财政拨款、政府性基金预算财政拨款、事业收入、经营收入、其他收入等各项收入。以财政性资金作为还款来源的借贷资金，视同财政性资金。</t>
  </si>
  <si>
    <t xml:space="preserve">    3.“其他资金”是指非财政性资金。</t>
  </si>
  <si>
    <t xml:space="preserve">   </t>
  </si>
  <si>
    <t>项目名称</t>
  </si>
  <si>
    <t>项目类别</t>
  </si>
  <si>
    <t>项目起止时间</t>
  </si>
  <si>
    <t>项目年度目标</t>
  </si>
  <si>
    <t>其中：中央补助</t>
  </si>
  <si>
    <t>本级安排</t>
  </si>
  <si>
    <t>下级配套</t>
  </si>
  <si>
    <t>其他收入</t>
  </si>
  <si>
    <t>结转结余</t>
  </si>
  <si>
    <t>填报说明：1、项目类别。根据项目目标选择填报：工作运行保障、产业发展、民生保障、基础设施建设、信息化网络建设、其他；2、项目年度目标。要求最大限度量化表述项目实施后发挥的作用、达到的目的等。</t>
  </si>
  <si>
    <t>2019年收入</t>
    <phoneticPr fontId="24" type="noConversion"/>
  </si>
  <si>
    <t>2019年支出</t>
    <phoneticPr fontId="24" type="noConversion"/>
  </si>
  <si>
    <r>
      <t>2018</t>
    </r>
    <r>
      <rPr>
        <b/>
        <sz val="10"/>
        <rFont val="宋体"/>
        <family val="3"/>
        <charset val="134"/>
      </rPr>
      <t>年初预算数</t>
    </r>
    <phoneticPr fontId="24" type="noConversion"/>
  </si>
  <si>
    <r>
      <t>2019</t>
    </r>
    <r>
      <rPr>
        <b/>
        <sz val="10"/>
        <rFont val="宋体"/>
        <family val="3"/>
        <charset val="134"/>
      </rPr>
      <t>年初预算数</t>
    </r>
    <phoneticPr fontId="24" type="noConversion"/>
  </si>
  <si>
    <t>2019年与上年预算数相比增减变化比率</t>
    <phoneticPr fontId="24" type="noConversion"/>
  </si>
  <si>
    <t>2019年与上年预算数相比增减变化原因</t>
    <phoneticPr fontId="24" type="noConversion"/>
  </si>
  <si>
    <t>2019年“三公”经费支出占公共财政预算支出的比重</t>
    <phoneticPr fontId="24" type="noConversion"/>
  </si>
  <si>
    <t>部门（单位）总体资金情况(万元)：</t>
  </si>
  <si>
    <t>资金总额(万元)：</t>
  </si>
  <si>
    <t xml:space="preserve">                 其他</t>
  </si>
  <si>
    <t xml:space="preserve"> 部门（单位）职能概述</t>
  </si>
  <si>
    <t>绩          效                指                 标</t>
  </si>
  <si>
    <t>一级指标</t>
  </si>
  <si>
    <t>二级指标</t>
  </si>
  <si>
    <t>三级指标</t>
  </si>
  <si>
    <t>指标值</t>
  </si>
  <si>
    <t>说明</t>
  </si>
  <si>
    <t>产出</t>
  </si>
  <si>
    <t>质量</t>
  </si>
  <si>
    <t>时效</t>
  </si>
  <si>
    <t>成本</t>
  </si>
  <si>
    <t>效益</t>
  </si>
  <si>
    <t>经济效益</t>
  </si>
  <si>
    <t>社会效益</t>
  </si>
  <si>
    <t>生态效益</t>
  </si>
  <si>
    <t>可持续影响</t>
  </si>
  <si>
    <t>满意度</t>
  </si>
  <si>
    <t>服务对象    满意度</t>
  </si>
  <si>
    <t>其他</t>
  </si>
  <si>
    <t>其他说明的问题</t>
  </si>
  <si>
    <t>联系人：</t>
    <phoneticPr fontId="24" type="noConversion"/>
  </si>
  <si>
    <t>联系电话：</t>
    <phoneticPr fontId="24" type="noConversion"/>
  </si>
  <si>
    <t>附件1(表1)</t>
    <phoneticPr fontId="24" type="noConversion"/>
  </si>
  <si>
    <t>附件1(表2)</t>
    <phoneticPr fontId="24" type="noConversion"/>
  </si>
  <si>
    <t>附件1(表3)</t>
    <phoneticPr fontId="24" type="noConversion"/>
  </si>
  <si>
    <t>附件1(表4)</t>
    <phoneticPr fontId="24" type="noConversion"/>
  </si>
  <si>
    <t>附件1(表5)</t>
    <phoneticPr fontId="24" type="noConversion"/>
  </si>
  <si>
    <t>附件1(表6)</t>
    <phoneticPr fontId="24" type="noConversion"/>
  </si>
  <si>
    <t>附件1（表7）</t>
    <phoneticPr fontId="24" type="noConversion"/>
  </si>
  <si>
    <t>附件1(表8)</t>
    <phoneticPr fontId="24" type="noConversion"/>
  </si>
  <si>
    <t>附件1（表9）</t>
    <phoneticPr fontId="24" type="noConversion"/>
  </si>
  <si>
    <t>附件1（表10）</t>
    <phoneticPr fontId="24" type="noConversion"/>
  </si>
  <si>
    <t>附件1（表11）</t>
    <phoneticPr fontId="24" type="noConversion"/>
  </si>
  <si>
    <t>资金合计</t>
    <phoneticPr fontId="24" type="noConversion"/>
  </si>
  <si>
    <t>单位：万元</t>
    <phoneticPr fontId="24" type="noConversion"/>
  </si>
  <si>
    <t>资金来源（万元）</t>
    <phoneticPr fontId="24" type="noConversion"/>
  </si>
  <si>
    <t>附件1（表12）</t>
    <phoneticPr fontId="24" type="noConversion"/>
  </si>
  <si>
    <t>部门名称</t>
    <phoneticPr fontId="24" type="noConversion"/>
  </si>
  <si>
    <t xml:space="preserve"> 部门绩效目标</t>
    <phoneticPr fontId="24" type="noConversion"/>
  </si>
  <si>
    <t>六、科学技术</t>
    <phoneticPr fontId="24" type="noConversion"/>
  </si>
  <si>
    <t>六、科学技术</t>
    <phoneticPr fontId="24" type="noConversion"/>
  </si>
  <si>
    <r>
      <rPr>
        <sz val="10"/>
        <rFont val="宋体"/>
        <family val="3"/>
        <charset val="134"/>
      </rPr>
      <t>八</t>
    </r>
    <r>
      <rPr>
        <sz val="10"/>
        <rFont val="Times New Roman"/>
        <family val="1"/>
      </rPr>
      <t xml:space="preserve">  </t>
    </r>
    <r>
      <rPr>
        <sz val="10"/>
        <rFont val="宋体"/>
        <family val="3"/>
        <charset val="134"/>
      </rPr>
      <t>、社会保障和就业</t>
    </r>
    <phoneticPr fontId="24" type="noConversion"/>
  </si>
  <si>
    <t>十、医疗卫生与计划生育</t>
    <phoneticPr fontId="24" type="noConversion"/>
  </si>
  <si>
    <t>二十、住房保障支出</t>
    <phoneticPr fontId="24" type="noConversion"/>
  </si>
  <si>
    <t>一般公共服务</t>
  </si>
  <si>
    <t xml:space="preserve">  知识产权事务</t>
  </si>
  <si>
    <t>205</t>
  </si>
  <si>
    <t>教育</t>
  </si>
  <si>
    <t>20501</t>
  </si>
  <si>
    <t xml:space="preserve">  教育管理事务</t>
  </si>
  <si>
    <t>2050101</t>
  </si>
  <si>
    <t xml:space="preserve">    行政运行</t>
  </si>
  <si>
    <t>2050199</t>
  </si>
  <si>
    <t xml:space="preserve">    其他教育管理事务支出</t>
  </si>
  <si>
    <t>20502</t>
  </si>
  <si>
    <t xml:space="preserve">    普通教育</t>
  </si>
  <si>
    <t>学前教育</t>
  </si>
  <si>
    <t>2050202</t>
  </si>
  <si>
    <t>小学教育</t>
  </si>
  <si>
    <t>2050203</t>
  </si>
  <si>
    <t>初中教育</t>
  </si>
  <si>
    <t>2050204</t>
  </si>
  <si>
    <t xml:space="preserve">    高中教育</t>
  </si>
  <si>
    <t>2050299</t>
  </si>
  <si>
    <t xml:space="preserve">    其他普通教育支出</t>
  </si>
  <si>
    <t>特殊教育</t>
  </si>
  <si>
    <t>特殊学校教育</t>
  </si>
  <si>
    <t>20508</t>
  </si>
  <si>
    <t xml:space="preserve">    老师进修及干部继续教育</t>
  </si>
  <si>
    <t>2050801</t>
  </si>
  <si>
    <t xml:space="preserve">    教师进修</t>
  </si>
  <si>
    <t>206</t>
  </si>
  <si>
    <t>科学技术</t>
  </si>
  <si>
    <r>
      <t>科技专项工作经费</t>
    </r>
    <r>
      <rPr>
        <sz val="10"/>
        <rFont val="Times New Roman"/>
        <family val="1"/>
      </rPr>
      <t>3.29</t>
    </r>
    <r>
      <rPr>
        <sz val="10"/>
        <rFont val="宋体"/>
        <family val="3"/>
        <charset val="134"/>
      </rPr>
      <t>万</t>
    </r>
  </si>
  <si>
    <t>20699</t>
  </si>
  <si>
    <t xml:space="preserve">  其他科学技术支出</t>
  </si>
  <si>
    <t>2069999</t>
  </si>
  <si>
    <t xml:space="preserve">    其他科学技术支出</t>
  </si>
  <si>
    <t>社会保障和就业</t>
  </si>
  <si>
    <t>20805</t>
  </si>
  <si>
    <t xml:space="preserve">  行政事业单位离退休</t>
  </si>
  <si>
    <t>2080505</t>
  </si>
  <si>
    <t xml:space="preserve">    机关事业单位基本养老保险缴费支出</t>
  </si>
  <si>
    <t>20827</t>
  </si>
  <si>
    <t xml:space="preserve">  财政对其他社会保险基金的补助</t>
  </si>
  <si>
    <t>2082702</t>
  </si>
  <si>
    <t xml:space="preserve">    财政对工伤保险基金的补助</t>
  </si>
  <si>
    <t>2082703</t>
  </si>
  <si>
    <t>210</t>
  </si>
  <si>
    <t>医疗卫生与计划生育</t>
  </si>
  <si>
    <t>21011</t>
  </si>
  <si>
    <t xml:space="preserve">  行政事业单位医疗</t>
  </si>
  <si>
    <t>2101101</t>
  </si>
  <si>
    <t xml:space="preserve">    行政单位医疗</t>
  </si>
  <si>
    <t>2101102</t>
  </si>
  <si>
    <t>2101103</t>
  </si>
  <si>
    <t>221</t>
  </si>
  <si>
    <t>22102</t>
  </si>
  <si>
    <t xml:space="preserve">  住房改革支出</t>
  </si>
  <si>
    <t>2210201</t>
  </si>
  <si>
    <t xml:space="preserve">    住房公积金</t>
  </si>
  <si>
    <r>
      <t xml:space="preserve">    </t>
    </r>
    <r>
      <rPr>
        <sz val="9"/>
        <rFont val="宋体"/>
        <family val="3"/>
        <charset val="134"/>
      </rPr>
      <t>财政对生育保险基金的补助</t>
    </r>
    <phoneticPr fontId="24" type="noConversion"/>
  </si>
  <si>
    <t>事业单位医疗</t>
    <phoneticPr fontId="24" type="noConversion"/>
  </si>
  <si>
    <t>公务员医疗补助</t>
    <phoneticPr fontId="24" type="noConversion"/>
  </si>
  <si>
    <t>收入合计</t>
    <phoneticPr fontId="24" type="noConversion"/>
  </si>
  <si>
    <t>贵州省绥阳县教育局2019年部门收入总表</t>
    <phoneticPr fontId="24" type="noConversion"/>
  </si>
  <si>
    <t>专利审批</t>
  </si>
  <si>
    <t>专利审批</t>
    <phoneticPr fontId="24" type="noConversion"/>
  </si>
  <si>
    <t>知识产权专项经费20万元</t>
  </si>
  <si>
    <t>1.教育督导专项经费6.58万元；2.校财局管专项经费6.58万元；3.远程教育管理经费6.58万元。</t>
  </si>
  <si>
    <t>学前教育生均公用经费113.86万元。</t>
  </si>
  <si>
    <t>1.小学教育生均公用经费87.21万元；2小学教育寄宿生生均公用经费4.18万元；3小学教育随班就读生均公用经费4.73万元。</t>
  </si>
  <si>
    <t>1.初中教育生均公用经费48.75万元；2.初中教育寄宿生生均公用经费9.5万元；3.初中教育随班就读生均经费1.13万元。</t>
  </si>
  <si>
    <t>特殊教育生均公用经费2.41万元。</t>
  </si>
  <si>
    <t>特岗教师人员经费。</t>
  </si>
  <si>
    <t>普通高中国家助学金及免学费57.01万元。</t>
  </si>
  <si>
    <t>培训费19.74万元。</t>
  </si>
  <si>
    <t>科技专项工作经费3.29万元。</t>
  </si>
  <si>
    <t xml:space="preserve">    财政对生育保险基金的补助</t>
  </si>
  <si>
    <t>事业单位医疗</t>
  </si>
  <si>
    <t>公务员医疗补助</t>
  </si>
  <si>
    <t>支出合计</t>
    <phoneticPr fontId="24" type="noConversion"/>
  </si>
  <si>
    <t>贵州省绥阳县教育局2019年部门支出总表</t>
    <phoneticPr fontId="24" type="noConversion"/>
  </si>
  <si>
    <t>贵州省绥阳县教育局2019年财政拨款收支总表</t>
    <phoneticPr fontId="24" type="noConversion"/>
  </si>
  <si>
    <t>八、社会保障和就业</t>
  </si>
  <si>
    <t>十、医疗卫生与计划生育</t>
    <phoneticPr fontId="24" type="noConversion"/>
  </si>
  <si>
    <t>二十、住房保障支出</t>
    <phoneticPr fontId="24" type="noConversion"/>
  </si>
  <si>
    <t>贵州省绥阳县教育局2019年一般公共预算支出表</t>
    <phoneticPr fontId="24" type="noConversion"/>
  </si>
  <si>
    <t>04</t>
  </si>
  <si>
    <t>04</t>
    <phoneticPr fontId="24" type="noConversion"/>
  </si>
  <si>
    <t>05</t>
  </si>
  <si>
    <t>01</t>
  </si>
  <si>
    <t>99</t>
  </si>
  <si>
    <t>02</t>
  </si>
  <si>
    <t>03</t>
  </si>
  <si>
    <t>01</t>
    <phoneticPr fontId="24" type="noConversion"/>
  </si>
  <si>
    <t>02</t>
    <phoneticPr fontId="24" type="noConversion"/>
  </si>
  <si>
    <t>08</t>
    <phoneticPr fontId="24" type="noConversion"/>
  </si>
  <si>
    <t>11</t>
    <phoneticPr fontId="24" type="noConversion"/>
  </si>
  <si>
    <t>11</t>
    <phoneticPr fontId="24" type="noConversion"/>
  </si>
  <si>
    <t>27</t>
    <phoneticPr fontId="24" type="noConversion"/>
  </si>
  <si>
    <t>27</t>
    <phoneticPr fontId="24" type="noConversion"/>
  </si>
  <si>
    <t>05</t>
    <phoneticPr fontId="24" type="noConversion"/>
  </si>
  <si>
    <t>99</t>
    <phoneticPr fontId="24" type="noConversion"/>
  </si>
  <si>
    <t>07</t>
    <phoneticPr fontId="24" type="noConversion"/>
  </si>
  <si>
    <t>贵州省绥阳县教育局2019年一般公共预算基本支出明细表（按经济科目分类）</t>
    <phoneticPr fontId="24" type="noConversion"/>
  </si>
  <si>
    <t>30101</t>
  </si>
  <si>
    <t>30102</t>
  </si>
  <si>
    <t>30103</t>
  </si>
  <si>
    <t>30107</t>
  </si>
  <si>
    <t>30108</t>
  </si>
  <si>
    <t>30110</t>
  </si>
  <si>
    <t>30111</t>
  </si>
  <si>
    <t>30112</t>
  </si>
  <si>
    <t>30113</t>
  </si>
  <si>
    <t>30199</t>
  </si>
  <si>
    <t>基本工资</t>
  </si>
  <si>
    <t>津贴补贴</t>
  </si>
  <si>
    <t>奖金</t>
  </si>
  <si>
    <t>绩效工资</t>
  </si>
  <si>
    <t>机关事业单位基本养老保险缴费</t>
  </si>
  <si>
    <t>职工基本医疗保险缴费</t>
  </si>
  <si>
    <t>公务员医疗补助缴费</t>
  </si>
  <si>
    <t>其他社会保障缴费</t>
  </si>
  <si>
    <t>住房公积金</t>
  </si>
  <si>
    <t>其他工资福利支出</t>
  </si>
  <si>
    <t>30201</t>
  </si>
  <si>
    <t>办公费</t>
  </si>
  <si>
    <t>30206</t>
  </si>
  <si>
    <t>电费</t>
  </si>
  <si>
    <t>30211</t>
  </si>
  <si>
    <t>差旅费</t>
  </si>
  <si>
    <t>30213</t>
  </si>
  <si>
    <t>维修（护）费</t>
  </si>
  <si>
    <t>30217</t>
  </si>
  <si>
    <t>公务接待费</t>
  </si>
  <si>
    <t>30226</t>
  </si>
  <si>
    <t>劳务费</t>
  </si>
  <si>
    <t>30228</t>
  </si>
  <si>
    <t>工会经费</t>
  </si>
  <si>
    <t>30229</t>
  </si>
  <si>
    <t>福利费</t>
  </si>
  <si>
    <t>30231</t>
  </si>
  <si>
    <t>公务用车运行维护费</t>
  </si>
  <si>
    <t>30239</t>
  </si>
  <si>
    <t>其他交通费用</t>
  </si>
  <si>
    <t>30301</t>
    <phoneticPr fontId="35" type="noConversion"/>
  </si>
  <si>
    <t>离休费</t>
  </si>
  <si>
    <t>30302</t>
  </si>
  <si>
    <t>退休费</t>
  </si>
  <si>
    <t>30305</t>
  </si>
  <si>
    <t>生活补助</t>
  </si>
  <si>
    <t>30308</t>
  </si>
  <si>
    <t>助学金</t>
  </si>
  <si>
    <t>30309</t>
  </si>
  <si>
    <t>奖励金</t>
  </si>
  <si>
    <t>30399</t>
  </si>
  <si>
    <t>其他对个人和家庭的补助</t>
  </si>
  <si>
    <t>贵州省绥阳县教育局2019年一般公共预算“三公”经费财政拨款支出表</t>
    <phoneticPr fontId="24" type="noConversion"/>
  </si>
  <si>
    <t>义务教育学校基本均衡发展国家验收已过，接待费减少</t>
    <phoneticPr fontId="24" type="noConversion"/>
  </si>
  <si>
    <t>公务车临近报废，维护费增加</t>
    <phoneticPr fontId="24" type="noConversion"/>
  </si>
  <si>
    <t>知识产权专利费</t>
  </si>
  <si>
    <t>工作运行保障</t>
  </si>
  <si>
    <t>促进我县知识产权工作开展</t>
  </si>
  <si>
    <t>教育远程教育专项经费</t>
  </si>
  <si>
    <t>促进教育远程教育工作开展</t>
  </si>
  <si>
    <t>教育校财局管经费</t>
  </si>
  <si>
    <t>促进教育校财局管教育工作开展</t>
  </si>
  <si>
    <t>教育督导工作专项经费</t>
    <phoneticPr fontId="24" type="noConversion"/>
  </si>
  <si>
    <t>促进教育督导教育工作开展</t>
  </si>
  <si>
    <t>县级配套贫困普通高中生国家助学金</t>
  </si>
  <si>
    <t>教育系统教师培训经费</t>
  </si>
  <si>
    <t>加强教职工培训，提高教育系统内人员素质。</t>
  </si>
  <si>
    <t>科技三项专项工作经费</t>
  </si>
  <si>
    <t>保障科技工作正常运转</t>
  </si>
  <si>
    <t>学前教育县级生均公用经费</t>
    <phoneticPr fontId="24" type="noConversion"/>
  </si>
  <si>
    <t>保证学校正常运转</t>
    <phoneticPr fontId="24" type="noConversion"/>
  </si>
  <si>
    <t>特殊教育县级生均公用经费</t>
    <phoneticPr fontId="24" type="noConversion"/>
  </si>
  <si>
    <t>保证学校正常运转</t>
    <phoneticPr fontId="24" type="noConversion"/>
  </si>
  <si>
    <t>2019年1月至12月</t>
    <phoneticPr fontId="24" type="noConversion"/>
  </si>
  <si>
    <t>小学教育县级生均公用经费</t>
    <phoneticPr fontId="24" type="noConversion"/>
  </si>
  <si>
    <t>初中教育县级生均公用经费</t>
    <phoneticPr fontId="24" type="noConversion"/>
  </si>
  <si>
    <t>完成高中助学金、贫困生补助</t>
    <phoneticPr fontId="24" type="noConversion"/>
  </si>
  <si>
    <t>贵州省绥阳县教育局2019年项目支出绩效预算目标情况表</t>
    <phoneticPr fontId="24" type="noConversion"/>
  </si>
  <si>
    <t>贵州省绥阳县教育局2019年部门整体支出绩效目标表</t>
    <phoneticPr fontId="24" type="noConversion"/>
  </si>
  <si>
    <t>绥阳县教育局</t>
    <phoneticPr fontId="24" type="noConversion"/>
  </si>
  <si>
    <t xml:space="preserve">（一）局机关及内设股室主要职能
1、贯彻执行党和国家有关教育、科技发展的方针、政策和法律、法规；根据国家教育、科技发展计划，根据县域经济社会的发展需要，预测县域教育、科技发展方向，制订本县教育和科技中长期发展规划，并负责指导、协调、监督实施。
2、指导义务教育发展水平和质量监测；起草有关教育、科技工作的实施意见；合理布局学校，促进教育公平，推动城乡一体化建设；全面实施素质教育，切实减轻中小学生课业负担。指导做好中小学教职工的思想政治工作和学生德育工作；会同有关部门指导学校的工会、共青团及妇女工作；协同有关部门做好中小学校的体育、卫生、国防教育和法制教育工作，以及环保、民族宗教、安全等工作。
3、负责全县各级各类学校教育和成人教育、扫盲教育、远程教育的综合管理；实施教育督导与评估；归口管理全县民办教育；组织实施教师资格制度、专业技术职务的考核、评审、聘用和教师、教育管理干部的培训工作，按干部管理权限任免中小学及幼儿园领导干部；指导学校内部管理体制改革。深化教育领域综合改革，加强教育行政干部暨教师队伍建设，加强校长教师交流，推进基础教育课程改革、教育人事制度改革、教师专业技术职务改革和招生考试制度改革。
4、负责全县各级各类学校教育和成人教育、扫盲教育、远程教育的综合管理；实施教育督导与评估；归口管理全县民办教育；组织实施教师资格制度、专业技术职务的考核、评审、聘用和教师、教育管理干部的培训工作，按干部管理权限任免中小学及幼儿园领导干部；指导学校内部管理体制改革。深化教育领域综合改革，加强教育行政干部暨教师队伍建设，加强校长教师交流，推进基础教育课程改革、教育人事制度改革、教师专业技术职务改革和招生考试制度改革。
5、统筹管理全县教育和科技信息、统计资料及信息系统的开发和建设工作，负责科技统计、科技培训、科技档案、科技保密及管理工作。提出科技工作优先发展的领域和重大研究课题；制定和实施全县科技发展的中、长期规划和计划，并组织实施年度科技项目计划。管理县内科学技术成果的登记、评审及组织鉴定工作，负责科学技术进步奖的评审和推荐；会同有关部门推广应用工业和农业科技成果。
6、负责管理和分配科技三项费用、科技发展资金和自然科学事业费；会同有关部门管理科技开发贷款；负责科技项目尤其是高新技术项目的开发、引进和管理工作；组织实施科技项目库和科技人才库的建设和管理，推进高层次创新型科技人才队伍和知识产权人才队伍建设，建立健全科技人才评价机制。负责有关知识产权的宣传与教育培训工作，组织研究知识产权事业发展战略和有关知识产权方面的重大问题；主管县内技术市场交易及专利工作，处理技术交易和专利纠纷，查处冒充专利行为；负责专利技术的开发、推广和应用工作。协调和指导各科技开发服务机构的业务工作。
7、主管全县科学技术创新工作；负责全县民营科技企业的引导、扶持、发展及相关管理工作；指导和帮助企业开展业务技术创新活动；推动全县农业科技创新体系的建立和发展；主管全县各乡镇的科技业务；会同有关部门对各乡镇科技工作实施考核。负责农业先进适用技术的集中示范和推广工作，组织实施农业先进适用技术示范，发展和管理科技示范点、示范户。开展科技服务、学术交流、科普宣传、青少年科技活动等科技普及工作，促进科技合作与交流。
8、承办县人民政府和上级业务主管部门交办的其他事项。
（二）学校主要职能
1、宣传贯彻执行党和国家的教育方针，政策，法律法规等，坚持依法治教、依法治学，贯彻执行县教育局的行政规章制度。
2、配合县委县人民政府制定符合本校实际的教育发展规划和学校布局调整规划，并抓好组织实施和落实工作。
3、配合县委县人民政府制定符合本校实际的教育发展规划和学校布局调整规划，并抓好组织实施和落实工作。
4、组织开展学校的教育教学教研和教育教学改革工作。负责对本校教育教学业务的具体管理，全力推进素质教育实施。
5、按照干部和教师职数、编制和管理权限，制定切实可行的学校规章制度，负责本校教师人事管理、继续教育、考核考评等工作。
6、负责本校财务和基建管理，统筹资金，改善办学条件等工作，为师生提供优美和谐的学习和工作环境。
7、指导、管理、检查、评价本校的教育教学工作，提高办学质量和办学效益。按照课程计划，开齐课程，开足课时，认真实施中小学及学前教育的教育教学管理，全面推进素质教育，全面提高教学质量 。
8、建立健全学生学籍管理制度，按照国家教育部颁布的规定管理学生学籍，建立学生档案。
</t>
    <phoneticPr fontId="24" type="noConversion"/>
  </si>
  <si>
    <t xml:space="preserve">目标1：统筹管理全县的基础教育、成人高等教育、高等教育自学考试以及民办教育等工作。
目标2：指导、协调各项（镇）和各部门有关教育、科技工作。
目标3：组织对普及九年义务教育的督导和评估
目标4：全面加强学校基础建设，完善标准要求，完成重点民生事实项目工程
 </t>
    <phoneticPr fontId="24" type="noConversion"/>
  </si>
  <si>
    <t>小学辍学率</t>
    <phoneticPr fontId="24" type="noConversion"/>
  </si>
  <si>
    <t>初中辍学率</t>
    <phoneticPr fontId="24" type="noConversion"/>
  </si>
  <si>
    <t>小学辍学率控制在0.2%以内</t>
    <phoneticPr fontId="24" type="noConversion"/>
  </si>
  <si>
    <t>初中辍学率控制在0.5%以内</t>
    <phoneticPr fontId="24" type="noConversion"/>
  </si>
  <si>
    <t>一次性合格率</t>
    <phoneticPr fontId="24" type="noConversion"/>
  </si>
  <si>
    <t>不低于2018年水平</t>
    <phoneticPr fontId="24" type="noConversion"/>
  </si>
  <si>
    <t>高中学业水平考试一次性合格率不低于2018年水平</t>
    <phoneticPr fontId="24" type="noConversion"/>
  </si>
  <si>
    <t>满意度</t>
    <phoneticPr fontId="24" type="noConversion"/>
  </si>
  <si>
    <t>完成平安校园创建任务，做好系统安全稳定和综治民调工作</t>
    <phoneticPr fontId="24" type="noConversion"/>
  </si>
  <si>
    <t>完成重点民生实事工程项目</t>
    <phoneticPr fontId="24" type="noConversion"/>
  </si>
  <si>
    <t>完成率</t>
    <phoneticPr fontId="24" type="noConversion"/>
  </si>
  <si>
    <t>吴世林</t>
    <phoneticPr fontId="24" type="noConversion"/>
  </si>
  <si>
    <t>085126221570</t>
    <phoneticPr fontId="24" type="noConversion"/>
  </si>
  <si>
    <t>贵州省绥阳县教育局2019年初资产情况表</t>
    <phoneticPr fontId="24" type="noConversion"/>
  </si>
  <si>
    <t>贵州省绥阳县教育局2019年政府采购预算表</t>
    <phoneticPr fontId="24" type="noConversion"/>
  </si>
  <si>
    <t>贵州省绥阳县教育局2019年政府性基金预算支出表</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</si>
</sst>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10804]#,##0.00#;\(\-#,##0.00#\);\ "/>
    <numFmt numFmtId="177" formatCode="#,##0.00_ "/>
    <numFmt numFmtId="178" formatCode="0.00_ "/>
  </numFmts>
  <fonts count="38" x14ac:knownFonts="1">
    <font>
      <sz val="10"/>
      <name val="Times New Roman"/>
      <family val="1"/>
    </font>
    <font>
      <sz val="11"/>
      <color indexed="8"/>
      <name val="宋体"/>
      <family val="3"/>
      <charset val="134"/>
    </font>
    <font>
      <sz val="16"/>
      <name val="黑体"/>
      <family val="3"/>
      <charset val="134"/>
    </font>
    <font>
      <b/>
      <sz val="16"/>
      <color indexed="8"/>
      <name val="宋体"/>
      <family val="3"/>
      <charset val="134"/>
    </font>
    <font>
      <b/>
      <sz val="11"/>
      <color indexed="8"/>
      <name val="宋体"/>
      <family val="3"/>
      <charset val="134"/>
    </font>
    <font>
      <b/>
      <sz val="10"/>
      <name val="Times New Roman"/>
      <family val="1"/>
    </font>
    <font>
      <sz val="10"/>
      <name val="宋体"/>
      <family val="3"/>
      <charset val="134"/>
    </font>
    <font>
      <b/>
      <sz val="16"/>
      <name val="宋体"/>
      <family val="3"/>
      <charset val="134"/>
    </font>
    <font>
      <b/>
      <u/>
      <sz val="16"/>
      <name val="Times New Roman"/>
      <family val="1"/>
    </font>
    <font>
      <b/>
      <sz val="10"/>
      <name val="宋体"/>
      <family val="3"/>
      <charset val="134"/>
    </font>
    <font>
      <b/>
      <sz val="10"/>
      <color indexed="10"/>
      <name val="Times New Roman"/>
      <family val="1"/>
    </font>
    <font>
      <b/>
      <sz val="14"/>
      <color indexed="8"/>
      <name val="宋体"/>
      <family val="3"/>
      <charset val="134"/>
    </font>
    <font>
      <sz val="10"/>
      <color indexed="8"/>
      <name val="宋体"/>
      <family val="3"/>
      <charset val="134"/>
    </font>
    <font>
      <b/>
      <sz val="18"/>
      <color indexed="8"/>
      <name val="宋体"/>
      <family val="3"/>
      <charset val="134"/>
    </font>
    <font>
      <b/>
      <sz val="10"/>
      <color indexed="8"/>
      <name val="Times New Roman"/>
      <family val="1"/>
    </font>
    <font>
      <b/>
      <sz val="10"/>
      <color indexed="8"/>
      <name val="宋体"/>
      <family val="3"/>
      <charset val="134"/>
    </font>
    <font>
      <sz val="10"/>
      <color indexed="8"/>
      <name val="Times New Roman"/>
      <family val="1"/>
    </font>
    <font>
      <b/>
      <sz val="16"/>
      <name val="Times New Roman"/>
      <family val="1"/>
    </font>
    <font>
      <sz val="10"/>
      <name val="Arial"/>
      <family val="2"/>
    </font>
    <font>
      <b/>
      <sz val="10"/>
      <name val="Arial"/>
      <family val="2"/>
    </font>
    <font>
      <b/>
      <sz val="16"/>
      <color indexed="8"/>
      <name val="Times New Roman"/>
      <family val="1"/>
    </font>
    <font>
      <sz val="10"/>
      <color indexed="8"/>
      <name val="Arial"/>
      <family val="2"/>
    </font>
    <font>
      <b/>
      <sz val="10"/>
      <color indexed="8"/>
      <name val="Arial"/>
      <family val="2"/>
    </font>
    <font>
      <b/>
      <sz val="10"/>
      <color indexed="10"/>
      <name val="宋体"/>
      <family val="3"/>
      <charset val="134"/>
    </font>
    <font>
      <sz val="9"/>
      <name val="宋体"/>
      <family val="3"/>
      <charset val="134"/>
    </font>
    <font>
      <sz val="12"/>
      <name val="宋体"/>
      <family val="3"/>
      <charset val="134"/>
    </font>
    <font>
      <b/>
      <sz val="16"/>
      <name val="华文中宋"/>
      <family val="3"/>
      <charset val="134"/>
    </font>
    <font>
      <sz val="12"/>
      <color indexed="8"/>
      <name val="宋体"/>
      <family val="3"/>
      <charset val="134"/>
    </font>
    <font>
      <sz val="11"/>
      <name val="宋体"/>
      <family val="3"/>
      <charset val="134"/>
    </font>
    <font>
      <b/>
      <sz val="11"/>
      <name val="宋体"/>
      <family val="3"/>
      <charset val="134"/>
    </font>
    <font>
      <sz val="11"/>
      <color indexed="8"/>
      <name val="黑体"/>
      <family val="3"/>
      <charset val="134"/>
    </font>
    <font>
      <b/>
      <u/>
      <sz val="14"/>
      <color indexed="8"/>
      <name val="宋体"/>
      <family val="3"/>
      <charset val="134"/>
    </font>
    <font>
      <sz val="9"/>
      <color indexed="8"/>
      <name val="宋体"/>
      <family val="3"/>
      <charset val="134"/>
    </font>
    <font>
      <sz val="9"/>
      <color indexed="8"/>
      <name val="Times New Roman"/>
      <family val="1"/>
    </font>
    <font>
      <sz val="9"/>
      <name val="Times New Roman"/>
      <family val="1"/>
    </font>
    <font>
      <sz val="9"/>
      <name val="等线"/>
      <family val="3"/>
      <charset val="134"/>
      <scheme val="minor"/>
    </font>
    <font>
      <sz val="10"/>
      <color indexed="8"/>
      <name val="等线 Light"/>
      <family val="3"/>
      <charset val="134"/>
      <scheme val="major"/>
    </font>
    <font>
      <sz val="8"/>
      <name val="宋体"/>
      <family val="3"/>
      <charset val="134"/>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alignment vertical="center"/>
    </xf>
    <xf numFmtId="0" fontId="1" fillId="0" borderId="0">
      <alignment vertical="center"/>
    </xf>
    <xf numFmtId="0" fontId="1" fillId="0" borderId="0">
      <alignment vertical="center"/>
    </xf>
    <xf numFmtId="0" fontId="25" fillId="0" borderId="0"/>
    <xf numFmtId="0" fontId="1" fillId="0" borderId="0">
      <alignment vertical="center"/>
    </xf>
    <xf numFmtId="0" fontId="25" fillId="0" borderId="0"/>
  </cellStyleXfs>
  <cellXfs count="213">
    <xf numFmtId="0" fontId="0" fillId="0" borderId="0" xfId="0">
      <alignment vertical="center"/>
    </xf>
    <xf numFmtId="0" fontId="2" fillId="0" borderId="0" xfId="0" applyFont="1">
      <alignment vertical="center"/>
    </xf>
    <xf numFmtId="0" fontId="0" fillId="0" borderId="0" xfId="0" applyAlignment="1"/>
    <xf numFmtId="0" fontId="2" fillId="0" borderId="0" xfId="0" applyFont="1" applyAlignment="1">
      <alignment vertical="center"/>
    </xf>
    <xf numFmtId="0" fontId="0" fillId="0" borderId="0" xfId="0" applyAlignment="1">
      <alignment horizontal="right"/>
    </xf>
    <xf numFmtId="0" fontId="4" fillId="0" borderId="1" xfId="0" applyFont="1" applyBorder="1" applyAlignment="1">
      <alignment horizontal="center"/>
    </xf>
    <xf numFmtId="0" fontId="0" fillId="0" borderId="1" xfId="0" applyBorder="1" applyAlignment="1"/>
    <xf numFmtId="0" fontId="0" fillId="0" borderId="0" xfId="0" applyFont="1" applyAlignment="1">
      <alignment vertical="center"/>
    </xf>
    <xf numFmtId="0" fontId="5"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6" fillId="0" borderId="0" xfId="0" applyFont="1" applyAlignment="1">
      <alignment vertical="center"/>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right" vertical="center"/>
    </xf>
    <xf numFmtId="0" fontId="9" fillId="0" borderId="1" xfId="0" applyFont="1" applyBorder="1" applyAlignment="1">
      <alignment horizontal="center" vertical="center" wrapText="1"/>
    </xf>
    <xf numFmtId="0" fontId="5" fillId="0" borderId="1" xfId="0" applyFont="1" applyBorder="1">
      <alignment vertical="center"/>
    </xf>
    <xf numFmtId="0" fontId="0" fillId="0" borderId="1" xfId="0" applyFont="1" applyBorder="1">
      <alignment vertical="center"/>
    </xf>
    <xf numFmtId="0" fontId="0" fillId="0" borderId="1" xfId="0" applyFont="1" applyBorder="1" applyAlignment="1">
      <alignment horizontal="center" vertical="center"/>
    </xf>
    <xf numFmtId="0" fontId="6" fillId="0" borderId="1" xfId="0" applyFont="1" applyBorder="1" applyAlignment="1">
      <alignment vertical="center" wrapText="1"/>
    </xf>
    <xf numFmtId="0" fontId="0" fillId="0" borderId="0" xfId="0" applyAlignment="1">
      <alignment vertical="center"/>
    </xf>
    <xf numFmtId="0" fontId="13" fillId="0" borderId="2" xfId="0" applyFont="1" applyBorder="1" applyAlignment="1">
      <alignment horizontal="center" vertical="center"/>
    </xf>
    <xf numFmtId="0" fontId="12" fillId="0" borderId="2" xfId="0" applyFont="1" applyBorder="1" applyAlignment="1">
      <alignment horizontal="right" vertical="center"/>
    </xf>
    <xf numFmtId="0" fontId="14" fillId="0" borderId="1" xfId="0" applyFont="1" applyBorder="1" applyAlignment="1">
      <alignment horizontal="center" vertical="center"/>
    </xf>
    <xf numFmtId="0" fontId="6" fillId="0" borderId="0" xfId="0" applyFont="1">
      <alignment vertical="center"/>
    </xf>
    <xf numFmtId="0" fontId="16" fillId="0" borderId="1" xfId="0" applyFont="1" applyBorder="1" applyAlignment="1">
      <alignment horizontal="center" vertical="center"/>
    </xf>
    <xf numFmtId="0" fontId="0" fillId="0" borderId="1" xfId="0" applyBorder="1">
      <alignment vertical="center"/>
    </xf>
    <xf numFmtId="0" fontId="16" fillId="0" borderId="1" xfId="0" applyFont="1" applyBorder="1" applyAlignment="1">
      <alignment horizontal="left" vertical="center"/>
    </xf>
    <xf numFmtId="49" fontId="0" fillId="0" borderId="0" xfId="0" applyNumberFormat="1" applyFont="1">
      <alignment vertical="center"/>
    </xf>
    <xf numFmtId="49" fontId="6" fillId="0" borderId="0" xfId="0" applyNumberFormat="1" applyFont="1" applyAlignment="1">
      <alignment vertical="center"/>
    </xf>
    <xf numFmtId="49" fontId="6" fillId="0" borderId="2" xfId="0" applyNumberFormat="1" applyFont="1" applyBorder="1" applyAlignment="1">
      <alignment vertical="center"/>
    </xf>
    <xf numFmtId="49" fontId="6" fillId="0" borderId="0" xfId="0" applyNumberFormat="1" applyFont="1" applyFill="1" applyBorder="1" applyAlignment="1">
      <alignment horizontal="left" vertical="center"/>
    </xf>
    <xf numFmtId="49" fontId="0" fillId="0" borderId="0" xfId="0" applyNumberFormat="1" applyFill="1" applyBorder="1" applyAlignment="1">
      <alignment horizontal="left" vertical="center"/>
    </xf>
    <xf numFmtId="49" fontId="0" fillId="0" borderId="0" xfId="0" applyNumberFormat="1" applyFont="1" applyFill="1" applyBorder="1" applyAlignment="1">
      <alignment horizontal="left" vertical="center"/>
    </xf>
    <xf numFmtId="0" fontId="6" fillId="0" borderId="2" xfId="0" applyFont="1" applyBorder="1" applyAlignment="1">
      <alignment horizontal="right" vertical="center"/>
    </xf>
    <xf numFmtId="0" fontId="18" fillId="0" borderId="0" xfId="0" applyFont="1" applyAlignment="1"/>
    <xf numFmtId="0" fontId="18" fillId="0" borderId="1" xfId="0" applyFont="1" applyBorder="1" applyAlignment="1"/>
    <xf numFmtId="0" fontId="0" fillId="0" borderId="0" xfId="0" applyAlignment="1">
      <alignment wrapText="1"/>
    </xf>
    <xf numFmtId="0" fontId="0" fillId="0" borderId="0" xfId="0" applyAlignment="1">
      <alignment horizontal="center"/>
    </xf>
    <xf numFmtId="0" fontId="0" fillId="2" borderId="0" xfId="0" applyFill="1" applyAlignment="1"/>
    <xf numFmtId="0" fontId="16" fillId="0" borderId="0" xfId="0" applyFont="1" applyAlignment="1">
      <alignment horizontal="center"/>
    </xf>
    <xf numFmtId="0" fontId="16" fillId="0" borderId="0" xfId="0" applyFont="1" applyAlignment="1"/>
    <xf numFmtId="0" fontId="16" fillId="2" borderId="0" xfId="0" applyFont="1" applyFill="1" applyAlignment="1"/>
    <xf numFmtId="0" fontId="16" fillId="0" borderId="0" xfId="0" applyFont="1" applyAlignment="1">
      <alignment horizontal="right"/>
    </xf>
    <xf numFmtId="0" fontId="14" fillId="0" borderId="1" xfId="0" applyFont="1" applyBorder="1" applyAlignment="1">
      <alignment horizontal="center" wrapText="1"/>
    </xf>
    <xf numFmtId="0" fontId="16" fillId="0" borderId="1" xfId="0" applyFont="1" applyBorder="1" applyAlignment="1">
      <alignment horizontal="left"/>
    </xf>
    <xf numFmtId="0" fontId="16" fillId="0" borderId="1" xfId="0" applyFont="1" applyBorder="1" applyAlignment="1"/>
    <xf numFmtId="11" fontId="16" fillId="0" borderId="1" xfId="0" applyNumberFormat="1" applyFont="1" applyBorder="1" applyAlignment="1">
      <alignment horizontal="left"/>
    </xf>
    <xf numFmtId="0" fontId="14" fillId="0" borderId="1" xfId="0" applyFont="1" applyBorder="1" applyAlignment="1">
      <alignment wrapText="1"/>
    </xf>
    <xf numFmtId="0" fontId="5" fillId="0" borderId="0" xfId="0" applyFont="1" applyAlignment="1">
      <alignment vertical="center"/>
    </xf>
    <xf numFmtId="0" fontId="6" fillId="0" borderId="2" xfId="0" applyFont="1" applyBorder="1" applyAlignment="1">
      <alignment vertical="center"/>
    </xf>
    <xf numFmtId="0" fontId="0" fillId="0" borderId="2" xfId="0" applyBorder="1" applyAlignment="1">
      <alignment vertical="center"/>
    </xf>
    <xf numFmtId="0" fontId="9" fillId="0" borderId="1" xfId="0" applyFont="1" applyFill="1" applyBorder="1" applyAlignment="1">
      <alignment horizontal="center" vertical="center"/>
    </xf>
    <xf numFmtId="0" fontId="0" fillId="0" borderId="1" xfId="0" applyBorder="1" applyAlignment="1">
      <alignment vertical="center"/>
    </xf>
    <xf numFmtId="0" fontId="12" fillId="0" borderId="1" xfId="0" applyFont="1" applyBorder="1" applyAlignment="1" applyProtection="1">
      <alignment vertical="center" wrapText="1" readingOrder="1"/>
      <protection locked="0"/>
    </xf>
    <xf numFmtId="0" fontId="6" fillId="0" borderId="1" xfId="0" applyFont="1" applyBorder="1" applyAlignment="1">
      <alignment vertical="center"/>
    </xf>
    <xf numFmtId="0" fontId="6" fillId="0" borderId="1" xfId="0" applyFont="1" applyFill="1" applyBorder="1" applyAlignment="1">
      <alignment vertical="center"/>
    </xf>
    <xf numFmtId="0" fontId="5" fillId="0" borderId="1" xfId="0" applyFont="1" applyBorder="1" applyAlignment="1">
      <alignment vertical="center"/>
    </xf>
    <xf numFmtId="0" fontId="25" fillId="0" borderId="0" xfId="0" applyFont="1" applyAlignment="1"/>
    <xf numFmtId="0" fontId="26" fillId="0" borderId="0" xfId="0" applyFont="1" applyAlignment="1">
      <alignment horizontal="center"/>
    </xf>
    <xf numFmtId="0" fontId="25" fillId="0" borderId="0" xfId="0" applyFont="1" applyBorder="1" applyAlignment="1">
      <alignment horizontal="right"/>
    </xf>
    <xf numFmtId="0" fontId="25" fillId="0" borderId="0" xfId="0" applyFont="1" applyAlignment="1">
      <alignment vertical="center"/>
    </xf>
    <xf numFmtId="0" fontId="25" fillId="0" borderId="2" xfId="0" applyFont="1" applyBorder="1" applyAlignment="1">
      <alignment horizontal="center"/>
    </xf>
    <xf numFmtId="0" fontId="25" fillId="0" borderId="0" xfId="0" applyFont="1" applyBorder="1" applyAlignment="1">
      <alignment horizontal="center" vertical="center" wrapText="1"/>
    </xf>
    <xf numFmtId="4" fontId="25" fillId="0" borderId="0" xfId="0" applyNumberFormat="1" applyFont="1" applyBorder="1" applyAlignment="1">
      <alignment horizontal="center" vertical="center" wrapText="1"/>
    </xf>
    <xf numFmtId="0" fontId="25" fillId="0" borderId="0" xfId="0" applyFont="1" applyBorder="1" applyAlignment="1">
      <alignment vertical="center"/>
    </xf>
    <xf numFmtId="0" fontId="25" fillId="0" borderId="0" xfId="0" applyFont="1" applyAlignment="1">
      <alignment horizontal="left" vertical="center"/>
    </xf>
    <xf numFmtId="0" fontId="1"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1" fillId="0" borderId="0" xfId="0" applyFont="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left" vertical="center" wrapText="1"/>
    </xf>
    <xf numFmtId="4" fontId="6" fillId="0" borderId="1" xfId="0" applyNumberFormat="1" applyFont="1" applyBorder="1" applyAlignment="1">
      <alignment horizontal="left" vertical="center" wrapText="1"/>
    </xf>
    <xf numFmtId="3" fontId="6" fillId="0" borderId="1" xfId="0" applyNumberFormat="1" applyFont="1" applyBorder="1" applyAlignment="1">
      <alignment horizontal="left" vertical="center" wrapText="1"/>
    </xf>
    <xf numFmtId="0" fontId="6" fillId="0" borderId="1" xfId="0" applyFont="1" applyBorder="1" applyAlignment="1"/>
    <xf numFmtId="0" fontId="6" fillId="0" borderId="1" xfId="0" applyFont="1" applyBorder="1" applyAlignment="1">
      <alignment horizontal="left"/>
    </xf>
    <xf numFmtId="4" fontId="6" fillId="0" borderId="1" xfId="0" applyNumberFormat="1" applyFont="1" applyBorder="1" applyAlignment="1"/>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0" xfId="0" applyFont="1" applyFill="1" applyBorder="1" applyAlignment="1" applyProtection="1">
      <alignment vertical="center"/>
      <protection locked="0"/>
    </xf>
    <xf numFmtId="0" fontId="1"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6" fillId="2" borderId="0" xfId="0" applyFont="1" applyFill="1" applyBorder="1" applyAlignment="1" applyProtection="1">
      <alignment vertical="center"/>
      <protection locked="0"/>
    </xf>
    <xf numFmtId="0" fontId="6" fillId="2" borderId="1" xfId="0" applyFont="1" applyFill="1" applyBorder="1" applyAlignment="1" applyProtection="1">
      <alignment horizontal="center" vertical="center" wrapText="1"/>
      <protection locked="0"/>
    </xf>
    <xf numFmtId="0" fontId="6" fillId="2" borderId="1" xfId="1" applyFont="1" applyFill="1" applyBorder="1" applyAlignment="1" applyProtection="1">
      <alignment horizontal="left" vertical="center" wrapText="1"/>
      <protection locked="0"/>
    </xf>
    <xf numFmtId="0" fontId="9"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vertical="center"/>
      <protection locked="0"/>
    </xf>
    <xf numFmtId="177" fontId="12" fillId="0" borderId="1" xfId="0" applyNumberFormat="1" applyFont="1" applyBorder="1" applyAlignment="1">
      <alignment vertical="center" wrapText="1"/>
    </xf>
    <xf numFmtId="0" fontId="12" fillId="0" borderId="1" xfId="0" applyFont="1" applyBorder="1" applyAlignment="1">
      <alignment vertical="center"/>
    </xf>
    <xf numFmtId="0" fontId="32" fillId="0" borderId="1" xfId="0" applyFont="1" applyBorder="1" applyAlignment="1">
      <alignment wrapText="1"/>
    </xf>
    <xf numFmtId="0" fontId="16" fillId="0" borderId="1" xfId="0" applyFont="1" applyBorder="1" applyAlignment="1">
      <alignment wrapText="1"/>
    </xf>
    <xf numFmtId="0" fontId="33" fillId="0" borderId="1" xfId="0" applyFont="1" applyBorder="1" applyAlignment="1">
      <alignment wrapText="1"/>
    </xf>
    <xf numFmtId="0" fontId="34" fillId="0" borderId="1" xfId="0" applyFont="1" applyBorder="1" applyAlignment="1">
      <alignment wrapText="1"/>
    </xf>
    <xf numFmtId="0" fontId="0" fillId="0" borderId="1" xfId="0" applyBorder="1" applyAlignment="1">
      <alignment wrapText="1"/>
    </xf>
    <xf numFmtId="0" fontId="6" fillId="0" borderId="1" xfId="0" applyFont="1" applyBorder="1" applyAlignment="1">
      <alignment wrapText="1"/>
    </xf>
    <xf numFmtId="0" fontId="24" fillId="0" borderId="1" xfId="0" applyFont="1" applyBorder="1" applyAlignment="1">
      <alignment wrapText="1"/>
    </xf>
    <xf numFmtId="0" fontId="32" fillId="0" borderId="1" xfId="0" applyFont="1" applyBorder="1" applyAlignment="1">
      <alignment horizontal="right" wrapText="1"/>
    </xf>
    <xf numFmtId="0" fontId="32" fillId="0" borderId="1" xfId="0" applyFont="1" applyBorder="1" applyAlignment="1">
      <alignment horizontal="center" wrapText="1"/>
    </xf>
    <xf numFmtId="49" fontId="35" fillId="0" borderId="1" xfId="3" applyNumberFormat="1" applyFont="1" applyFill="1" applyBorder="1" applyAlignment="1">
      <alignment horizontal="left" vertical="center" wrapText="1"/>
    </xf>
    <xf numFmtId="178" fontId="16" fillId="0" borderId="1" xfId="0" applyNumberFormat="1" applyFont="1" applyBorder="1" applyAlignment="1">
      <alignment horizontal="right"/>
    </xf>
    <xf numFmtId="178" fontId="0" fillId="0" borderId="1" xfId="0" applyNumberFormat="1" applyBorder="1" applyAlignment="1">
      <alignment horizontal="right"/>
    </xf>
    <xf numFmtId="0" fontId="16" fillId="0" borderId="1" xfId="0" applyFont="1" applyBorder="1" applyAlignment="1">
      <alignment horizontal="center"/>
    </xf>
    <xf numFmtId="0" fontId="16" fillId="2" borderId="1" xfId="0" applyFont="1" applyFill="1" applyBorder="1" applyAlignment="1"/>
    <xf numFmtId="0" fontId="0" fillId="2" borderId="1" xfId="0" applyFill="1" applyBorder="1" applyAlignment="1"/>
    <xf numFmtId="178" fontId="0" fillId="0" borderId="0" xfId="0" applyNumberFormat="1" applyAlignment="1"/>
    <xf numFmtId="0" fontId="0" fillId="0" borderId="1" xfId="0" applyBorder="1" applyAlignment="1">
      <alignment vertical="center" wrapText="1"/>
    </xf>
    <xf numFmtId="0" fontId="9" fillId="0" borderId="1" xfId="0" applyFont="1" applyBorder="1" applyAlignment="1">
      <alignment horizontal="center" vertical="center" readingOrder="1"/>
    </xf>
    <xf numFmtId="0" fontId="19" fillId="0" borderId="1" xfId="0" applyFont="1" applyBorder="1" applyAlignment="1">
      <alignment horizontal="center" vertical="center" readingOrder="1"/>
    </xf>
    <xf numFmtId="0" fontId="0" fillId="0" borderId="1" xfId="0" applyFont="1" applyBorder="1" applyAlignment="1">
      <alignment horizontal="right" vertical="center"/>
    </xf>
    <xf numFmtId="0" fontId="6" fillId="0" borderId="1" xfId="0" applyFont="1" applyBorder="1" applyAlignment="1">
      <alignment horizontal="right" vertical="center"/>
    </xf>
    <xf numFmtId="178" fontId="0" fillId="0" borderId="1" xfId="0" applyNumberFormat="1" applyFont="1" applyBorder="1" applyAlignment="1">
      <alignment horizontal="right"/>
    </xf>
    <xf numFmtId="178" fontId="9" fillId="0" borderId="1" xfId="0" applyNumberFormat="1" applyFont="1" applyBorder="1" applyAlignment="1">
      <alignment horizontal="right" vertical="center"/>
    </xf>
    <xf numFmtId="49" fontId="0" fillId="0" borderId="1" xfId="0" applyNumberFormat="1" applyFont="1" applyBorder="1" applyAlignment="1">
      <alignment horizontal="right" vertical="center"/>
    </xf>
    <xf numFmtId="0" fontId="6" fillId="0" borderId="1" xfId="0" applyFont="1" applyBorder="1" applyAlignment="1">
      <alignment horizontal="center" vertical="center"/>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left" vertical="center"/>
    </xf>
    <xf numFmtId="49" fontId="36" fillId="2" borderId="1" xfId="5" applyNumberFormat="1" applyFont="1" applyFill="1" applyBorder="1" applyAlignment="1">
      <alignment horizontal="left" vertical="center" wrapText="1" shrinkToFit="1"/>
    </xf>
    <xf numFmtId="49" fontId="36" fillId="2" borderId="1" xfId="5" applyNumberFormat="1" applyFont="1" applyFill="1" applyBorder="1" applyAlignment="1">
      <alignment horizontal="left" vertical="center"/>
    </xf>
    <xf numFmtId="2" fontId="16" fillId="0" borderId="1" xfId="0" applyNumberFormat="1" applyFont="1" applyBorder="1" applyAlignment="1">
      <alignment horizontal="right" vertical="center"/>
    </xf>
    <xf numFmtId="0" fontId="12" fillId="0" borderId="2" xfId="0" applyFont="1" applyBorder="1" applyAlignment="1">
      <alignment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xf>
    <xf numFmtId="0" fontId="0" fillId="0" borderId="1" xfId="0" applyBorder="1" applyAlignment="1">
      <alignment horizontal="center"/>
    </xf>
    <xf numFmtId="49" fontId="9"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6" fillId="2" borderId="1" xfId="1" applyFont="1" applyFill="1" applyBorder="1" applyAlignment="1" applyProtection="1">
      <alignment horizontal="center" vertical="center" wrapText="1"/>
      <protection locked="0"/>
    </xf>
    <xf numFmtId="0" fontId="6" fillId="0" borderId="1" xfId="0" applyFont="1" applyBorder="1" applyAlignment="1">
      <alignment horizontal="left" vertical="center" wrapText="1" shrinkToFit="1"/>
    </xf>
    <xf numFmtId="10" fontId="0" fillId="0" borderId="0" xfId="0" applyNumberFormat="1" applyFont="1">
      <alignment vertical="center"/>
    </xf>
    <xf numFmtId="10" fontId="0" fillId="0" borderId="1" xfId="0" applyNumberFormat="1" applyFont="1" applyBorder="1">
      <alignment vertical="center"/>
    </xf>
    <xf numFmtId="4" fontId="6" fillId="0" borderId="5"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0" fontId="12" fillId="0" borderId="1" xfId="0" applyFont="1" applyBorder="1" applyAlignment="1">
      <alignment horizontal="right" vertical="center" wrapText="1"/>
    </xf>
    <xf numFmtId="0" fontId="12" fillId="0" borderId="1" xfId="0" applyFont="1" applyBorder="1" applyAlignment="1">
      <alignment horizontal="left" vertical="center" wrapText="1"/>
    </xf>
    <xf numFmtId="4" fontId="28" fillId="0" borderId="1" xfId="0" applyNumberFormat="1" applyFont="1" applyBorder="1" applyAlignment="1">
      <alignment horizontal="right" vertical="center" wrapText="1"/>
    </xf>
    <xf numFmtId="0" fontId="6" fillId="2" borderId="1" xfId="0" applyFont="1" applyFill="1" applyBorder="1" applyAlignment="1" applyProtection="1">
      <alignment vertical="center" wrapText="1"/>
      <protection locked="0"/>
    </xf>
    <xf numFmtId="10" fontId="0" fillId="0" borderId="0" xfId="0" applyNumberFormat="1" applyAlignment="1"/>
    <xf numFmtId="0" fontId="0" fillId="0" borderId="1" xfId="0" applyBorder="1" applyAlignment="1">
      <alignment horizontal="left"/>
    </xf>
    <xf numFmtId="10" fontId="0" fillId="0" borderId="0" xfId="0" applyNumberFormat="1">
      <alignment vertical="center"/>
    </xf>
    <xf numFmtId="10" fontId="5" fillId="0" borderId="0" xfId="0" applyNumberFormat="1" applyFont="1">
      <alignment vertical="center"/>
    </xf>
    <xf numFmtId="0" fontId="9" fillId="0" borderId="1" xfId="0" applyFont="1" applyBorder="1" applyAlignment="1">
      <alignment horizontal="right" vertical="center"/>
    </xf>
    <xf numFmtId="10" fontId="0" fillId="0" borderId="1" xfId="0" applyNumberFormat="1" applyFont="1" applyBorder="1" applyAlignment="1">
      <alignment horizontal="right" vertical="center"/>
    </xf>
    <xf numFmtId="0" fontId="7" fillId="0" borderId="0" xfId="0" applyFont="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xf>
    <xf numFmtId="0" fontId="0" fillId="0" borderId="1" xfId="0" applyBorder="1" applyAlignment="1">
      <alignment horizontal="center"/>
    </xf>
    <xf numFmtId="0" fontId="3" fillId="0" borderId="0" xfId="0" applyFont="1" applyAlignment="1">
      <alignment horizontal="center"/>
    </xf>
    <xf numFmtId="0" fontId="20" fillId="0" borderId="0" xfId="0" applyFont="1" applyAlignment="1">
      <alignment horizontal="center"/>
    </xf>
    <xf numFmtId="0" fontId="14" fillId="0" borderId="1" xfId="0" applyFont="1" applyBorder="1" applyAlignment="1">
      <alignment horizontal="center" vertical="center" wrapText="1"/>
    </xf>
    <xf numFmtId="0" fontId="3" fillId="2" borderId="0" xfId="0" applyFont="1" applyFill="1" applyAlignment="1" applyProtection="1">
      <alignment horizontal="center" vertical="center" wrapText="1" readingOrder="1"/>
      <protection locked="0"/>
    </xf>
    <xf numFmtId="0" fontId="18" fillId="0" borderId="0" xfId="0" applyFont="1" applyAlignment="1"/>
    <xf numFmtId="0" fontId="12" fillId="2" borderId="0" xfId="0" applyFont="1" applyFill="1" applyAlignment="1" applyProtection="1">
      <alignment horizontal="left" vertical="center" wrapText="1" readingOrder="1"/>
      <protection locked="0"/>
    </xf>
    <xf numFmtId="0" fontId="12" fillId="2" borderId="0" xfId="0" applyFont="1" applyFill="1" applyBorder="1" applyAlignment="1" applyProtection="1">
      <alignment horizontal="right" vertical="center" wrapText="1" readingOrder="1"/>
      <protection locked="0"/>
    </xf>
    <xf numFmtId="0" fontId="8" fillId="0" borderId="0" xfId="0" applyFont="1" applyAlignment="1">
      <alignment horizontal="center" vertical="center"/>
    </xf>
    <xf numFmtId="0" fontId="17" fillId="0" borderId="0" xfId="0" applyFont="1" applyAlignment="1">
      <alignment vertical="center"/>
    </xf>
    <xf numFmtId="49" fontId="9" fillId="0" borderId="1" xfId="0" applyNumberFormat="1" applyFont="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center"/>
    </xf>
    <xf numFmtId="0" fontId="4" fillId="0" borderId="4"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center" vertical="center"/>
    </xf>
    <xf numFmtId="0" fontId="26" fillId="0" borderId="0" xfId="0" applyFont="1" applyAlignment="1">
      <alignment horizont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Border="1" applyAlignment="1">
      <alignment horizontal="left" vertical="center" wrapText="1"/>
    </xf>
    <xf numFmtId="0" fontId="1" fillId="0" borderId="8" xfId="0" applyFont="1" applyBorder="1" applyAlignment="1">
      <alignment horizontal="left" vertical="center" wrapText="1"/>
    </xf>
    <xf numFmtId="0" fontId="3" fillId="0" borderId="0" xfId="0" applyFont="1" applyAlignment="1">
      <alignment horizontal="center" vertical="center"/>
    </xf>
    <xf numFmtId="0" fontId="15" fillId="0" borderId="1" xfId="0" applyFont="1" applyBorder="1" applyAlignment="1">
      <alignment horizontal="center" vertical="center" wrapText="1"/>
    </xf>
    <xf numFmtId="49" fontId="1" fillId="0" borderId="8" xfId="0" applyNumberFormat="1" applyFont="1" applyFill="1" applyBorder="1" applyAlignment="1">
      <alignment horizontal="center" vertical="center"/>
    </xf>
    <xf numFmtId="0" fontId="24" fillId="2" borderId="1" xfId="1" applyFont="1" applyFill="1" applyBorder="1" applyAlignment="1" applyProtection="1">
      <alignment vertical="center" wrapText="1"/>
      <protection locked="0"/>
    </xf>
    <xf numFmtId="0" fontId="11" fillId="0" borderId="0"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wrapText="1"/>
      <protection locked="0"/>
    </xf>
    <xf numFmtId="0" fontId="21" fillId="0" borderId="1" xfId="0" applyFont="1" applyBorder="1" applyAlignment="1" applyProtection="1">
      <alignment vertical="center" wrapText="1" readingOrder="1"/>
      <protection locked="0"/>
    </xf>
    <xf numFmtId="0" fontId="15" fillId="0" borderId="1" xfId="0" applyFont="1" applyBorder="1" applyAlignment="1" applyProtection="1">
      <alignment horizontal="center" vertical="center" wrapText="1" readingOrder="1"/>
      <protection locked="0"/>
    </xf>
    <xf numFmtId="0" fontId="22" fillId="0" borderId="1" xfId="0" applyFont="1" applyBorder="1" applyAlignment="1" applyProtection="1">
      <alignment horizontal="center" vertical="center" wrapText="1" readingOrder="1"/>
      <protection locked="0"/>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6" fillId="2" borderId="1" xfId="0"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10" fontId="6" fillId="2" borderId="1" xfId="0" applyNumberFormat="1" applyFont="1" applyFill="1" applyBorder="1" applyAlignment="1" applyProtection="1">
      <alignment horizontal="center" vertical="center" wrapText="1"/>
      <protection locked="0"/>
    </xf>
    <xf numFmtId="10" fontId="6" fillId="2" borderId="1" xfId="0" applyNumberFormat="1"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15" fillId="0" borderId="1" xfId="0" applyFont="1" applyBorder="1" applyAlignment="1">
      <alignment horizontal="center" vertical="center"/>
    </xf>
    <xf numFmtId="49" fontId="6" fillId="0" borderId="1" xfId="0" applyNumberFormat="1" applyFont="1" applyBorder="1" applyAlignment="1">
      <alignment horizontal="center" vertical="center"/>
    </xf>
    <xf numFmtId="0" fontId="15" fillId="0" borderId="1" xfId="0" applyFont="1" applyBorder="1" applyAlignment="1" applyProtection="1">
      <alignment horizontal="center" vertical="center" wrapText="1" readingOrder="1"/>
      <protection locked="0"/>
    </xf>
    <xf numFmtId="0" fontId="18" fillId="0" borderId="1" xfId="0" applyFont="1" applyBorder="1" applyAlignment="1" applyProtection="1">
      <alignment vertical="top" wrapText="1"/>
      <protection locked="0"/>
    </xf>
    <xf numFmtId="0" fontId="12" fillId="0" borderId="1" xfId="0" applyFont="1" applyBorder="1" applyAlignment="1" applyProtection="1">
      <alignment horizontal="left" vertical="center" wrapText="1" readingOrder="1"/>
      <protection locked="0"/>
    </xf>
    <xf numFmtId="0" fontId="12" fillId="0" borderId="1" xfId="0" applyFont="1" applyBorder="1" applyAlignment="1" applyProtection="1">
      <alignment horizontal="right" vertical="center" wrapText="1" readingOrder="1"/>
      <protection locked="0"/>
    </xf>
    <xf numFmtId="176" fontId="12" fillId="0" borderId="1" xfId="0" applyNumberFormat="1" applyFont="1" applyBorder="1" applyAlignment="1" applyProtection="1">
      <alignment horizontal="right" vertical="center" wrapText="1" readingOrder="1"/>
      <protection locked="0"/>
    </xf>
    <xf numFmtId="0" fontId="12" fillId="2" borderId="1" xfId="0" applyFont="1" applyFill="1" applyBorder="1" applyAlignment="1" applyProtection="1">
      <alignment horizontal="left" vertical="center" wrapText="1" readingOrder="1"/>
      <protection locked="0"/>
    </xf>
    <xf numFmtId="0" fontId="12" fillId="0" borderId="1" xfId="0" applyFont="1" applyBorder="1" applyAlignment="1" applyProtection="1">
      <alignment vertical="center" wrapText="1"/>
      <protection locked="0"/>
    </xf>
    <xf numFmtId="176" fontId="12" fillId="0" borderId="1" xfId="0" applyNumberFormat="1" applyFont="1" applyBorder="1" applyAlignment="1" applyProtection="1">
      <alignment horizontal="left" vertical="center" wrapText="1" readingOrder="1"/>
      <protection locked="0"/>
    </xf>
    <xf numFmtId="176" fontId="15" fillId="0" borderId="1" xfId="0" applyNumberFormat="1" applyFont="1" applyBorder="1" applyAlignment="1" applyProtection="1">
      <alignment horizontal="center" vertical="center" wrapText="1" readingOrder="1"/>
      <protection locked="0"/>
    </xf>
  </cellXfs>
  <cellStyles count="6">
    <cellStyle name="常规" xfId="0" builtinId="0"/>
    <cellStyle name="常规 2" xfId="1"/>
    <cellStyle name="常规 2 2" xfId="5"/>
    <cellStyle name="常规 2 2 3" xfId="2"/>
    <cellStyle name="常规 3" xfId="3"/>
    <cellStyle name="常规 5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workbookViewId="0">
      <selection activeCell="L18" sqref="L18"/>
    </sheetView>
  </sheetViews>
  <sheetFormatPr defaultRowHeight="12.75" x14ac:dyDescent="0.2"/>
  <cols>
    <col min="1" max="1" width="45.83203125" style="22" customWidth="1"/>
    <col min="2" max="2" width="17.83203125" style="22" customWidth="1"/>
    <col min="3" max="3" width="45.83203125" style="22" customWidth="1"/>
    <col min="4" max="4" width="17.83203125" style="22" customWidth="1"/>
    <col min="5" max="5" width="25.83203125" style="22" customWidth="1"/>
    <col min="6" max="16384" width="9.33203125" style="22"/>
  </cols>
  <sheetData>
    <row r="1" spans="1:5" ht="20.25" x14ac:dyDescent="0.2">
      <c r="A1" s="3" t="s">
        <v>173</v>
      </c>
    </row>
    <row r="2" spans="1:5" x14ac:dyDescent="0.2">
      <c r="A2" s="12"/>
    </row>
    <row r="3" spans="1:5" ht="30" customHeight="1" x14ac:dyDescent="0.2">
      <c r="A3" s="151" t="s">
        <v>90</v>
      </c>
      <c r="B3" s="151"/>
      <c r="C3" s="151"/>
      <c r="D3" s="151"/>
      <c r="E3" s="151"/>
    </row>
    <row r="4" spans="1:5" x14ac:dyDescent="0.2">
      <c r="A4" s="52" t="s">
        <v>0</v>
      </c>
      <c r="B4" s="53"/>
      <c r="C4" s="53"/>
      <c r="E4" s="36" t="s">
        <v>1</v>
      </c>
    </row>
    <row r="5" spans="1:5" s="51" customFormat="1" ht="20.100000000000001" customHeight="1" x14ac:dyDescent="0.2">
      <c r="A5" s="152" t="s">
        <v>141</v>
      </c>
      <c r="B5" s="153"/>
      <c r="C5" s="152" t="s">
        <v>142</v>
      </c>
      <c r="D5" s="153"/>
      <c r="E5" s="152" t="s">
        <v>2</v>
      </c>
    </row>
    <row r="6" spans="1:5" s="51" customFormat="1" ht="20.100000000000001" customHeight="1" x14ac:dyDescent="0.2">
      <c r="A6" s="54" t="s">
        <v>3</v>
      </c>
      <c r="B6" s="128" t="s">
        <v>4</v>
      </c>
      <c r="C6" s="128" t="s">
        <v>3</v>
      </c>
      <c r="D6" s="128" t="s">
        <v>4</v>
      </c>
      <c r="E6" s="153"/>
    </row>
    <row r="7" spans="1:5" ht="20.100000000000001" customHeight="1" x14ac:dyDescent="0.2">
      <c r="A7" s="56" t="s">
        <v>5</v>
      </c>
      <c r="B7" s="55">
        <v>55590.83</v>
      </c>
      <c r="C7" s="56" t="s">
        <v>6</v>
      </c>
      <c r="D7" s="55">
        <v>20</v>
      </c>
      <c r="E7" s="55"/>
    </row>
    <row r="8" spans="1:5" ht="20.100000000000001" customHeight="1" x14ac:dyDescent="0.2">
      <c r="A8" s="56" t="s">
        <v>7</v>
      </c>
      <c r="B8" s="55"/>
      <c r="C8" s="56" t="s">
        <v>8</v>
      </c>
      <c r="D8" s="55"/>
      <c r="E8" s="55"/>
    </row>
    <row r="9" spans="1:5" ht="20.100000000000001" customHeight="1" x14ac:dyDescent="0.2">
      <c r="A9" s="56" t="s">
        <v>9</v>
      </c>
      <c r="B9" s="55"/>
      <c r="C9" s="56" t="s">
        <v>10</v>
      </c>
      <c r="D9" s="55"/>
      <c r="E9" s="55"/>
    </row>
    <row r="10" spans="1:5" ht="20.100000000000001" customHeight="1" x14ac:dyDescent="0.2">
      <c r="A10" s="56" t="s">
        <v>11</v>
      </c>
      <c r="B10" s="55"/>
      <c r="C10" s="56" t="s">
        <v>12</v>
      </c>
      <c r="D10" s="55"/>
      <c r="E10" s="55"/>
    </row>
    <row r="11" spans="1:5" ht="20.100000000000001" customHeight="1" x14ac:dyDescent="0.2">
      <c r="A11" s="56" t="s">
        <v>13</v>
      </c>
      <c r="B11" s="55"/>
      <c r="C11" s="56" t="s">
        <v>14</v>
      </c>
      <c r="D11" s="55">
        <v>42655.31</v>
      </c>
      <c r="E11" s="55"/>
    </row>
    <row r="12" spans="1:5" ht="20.100000000000001" customHeight="1" x14ac:dyDescent="0.2">
      <c r="A12" s="56" t="s">
        <v>15</v>
      </c>
      <c r="B12" s="55"/>
      <c r="C12" s="57" t="s">
        <v>191</v>
      </c>
      <c r="D12" s="55">
        <v>3.29</v>
      </c>
      <c r="E12" s="55"/>
    </row>
    <row r="13" spans="1:5" ht="20.100000000000001" customHeight="1" x14ac:dyDescent="0.2">
      <c r="A13" s="55"/>
      <c r="B13" s="55"/>
      <c r="C13" s="55" t="s">
        <v>192</v>
      </c>
      <c r="D13" s="55">
        <v>5997.17</v>
      </c>
      <c r="E13" s="55"/>
    </row>
    <row r="14" spans="1:5" ht="20.100000000000001" customHeight="1" x14ac:dyDescent="0.2">
      <c r="A14" s="58"/>
      <c r="B14" s="55"/>
      <c r="C14" s="57" t="s">
        <v>193</v>
      </c>
      <c r="D14" s="55">
        <v>2747.03</v>
      </c>
      <c r="E14" s="55"/>
    </row>
    <row r="15" spans="1:5" ht="20.100000000000001" customHeight="1" x14ac:dyDescent="0.2">
      <c r="A15" s="58"/>
      <c r="B15" s="55"/>
      <c r="C15" s="57" t="s">
        <v>194</v>
      </c>
      <c r="D15" s="55">
        <v>4168.03</v>
      </c>
      <c r="E15" s="55"/>
    </row>
    <row r="16" spans="1:5" ht="20.100000000000001" customHeight="1" x14ac:dyDescent="0.2">
      <c r="A16" s="56" t="s">
        <v>17</v>
      </c>
      <c r="B16" s="55">
        <f>SUM(B7:B12)</f>
        <v>55590.83</v>
      </c>
      <c r="C16" s="188" t="s">
        <v>18</v>
      </c>
      <c r="D16" s="55">
        <f>SUM(D7:D15)</f>
        <v>55590.829999999994</v>
      </c>
      <c r="E16" s="55"/>
    </row>
    <row r="17" spans="1:5" ht="20.100000000000001" customHeight="1" x14ac:dyDescent="0.2">
      <c r="A17" s="56" t="s">
        <v>19</v>
      </c>
      <c r="B17" s="55"/>
      <c r="C17" s="188" t="s">
        <v>20</v>
      </c>
      <c r="D17" s="55"/>
      <c r="E17" s="55"/>
    </row>
    <row r="18" spans="1:5" ht="20.100000000000001" customHeight="1" x14ac:dyDescent="0.2">
      <c r="A18" s="56"/>
      <c r="B18" s="55"/>
      <c r="C18" s="188"/>
      <c r="D18" s="55"/>
      <c r="E18" s="55"/>
    </row>
    <row r="19" spans="1:5" s="51" customFormat="1" ht="20.100000000000001" customHeight="1" x14ac:dyDescent="0.2">
      <c r="A19" s="189" t="s">
        <v>21</v>
      </c>
      <c r="B19" s="59">
        <f>B16+B17</f>
        <v>55590.83</v>
      </c>
      <c r="C19" s="190" t="s">
        <v>22</v>
      </c>
      <c r="D19" s="59">
        <f>D16+D17</f>
        <v>55590.829999999994</v>
      </c>
      <c r="E19" s="59"/>
    </row>
    <row r="21" spans="1:5" x14ac:dyDescent="0.2">
      <c r="A21" s="12"/>
    </row>
    <row r="24" spans="1:5" x14ac:dyDescent="0.2">
      <c r="A24" s="12"/>
    </row>
  </sheetData>
  <mergeCells count="4">
    <mergeCell ref="A3:E3"/>
    <mergeCell ref="A5:B5"/>
    <mergeCell ref="C5:D5"/>
    <mergeCell ref="E5:E6"/>
  </mergeCells>
  <phoneticPr fontId="24" type="noConversion"/>
  <printOptions horizontalCentered="1"/>
  <pageMargins left="0.39" right="0.39" top="0.59" bottom="0.39" header="0.51" footer="0.51"/>
  <pageSetup paperSize="9"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C5" sqref="A5:E11"/>
    </sheetView>
  </sheetViews>
  <sheetFormatPr defaultColWidth="12" defaultRowHeight="14.25" x14ac:dyDescent="0.2"/>
  <cols>
    <col min="1" max="1" width="11.33203125" style="63" customWidth="1"/>
    <col min="2" max="2" width="7.83203125" style="63" customWidth="1"/>
    <col min="3" max="5" width="25" style="63" customWidth="1"/>
    <col min="6" max="16384" width="12" style="63"/>
  </cols>
  <sheetData>
    <row r="1" spans="1:5" ht="30" customHeight="1" x14ac:dyDescent="0.2">
      <c r="A1" s="1" t="s">
        <v>182</v>
      </c>
      <c r="B1" s="1"/>
    </row>
    <row r="2" spans="1:5" ht="21.75" x14ac:dyDescent="0.35">
      <c r="A2" s="174" t="s">
        <v>393</v>
      </c>
      <c r="B2" s="174"/>
      <c r="C2" s="174"/>
      <c r="D2" s="174"/>
      <c r="E2" s="174"/>
    </row>
    <row r="3" spans="1:5" ht="21.75" x14ac:dyDescent="0.35">
      <c r="A3" s="61"/>
      <c r="B3" s="61"/>
      <c r="C3" s="61"/>
      <c r="D3" s="61"/>
      <c r="E3" s="61"/>
    </row>
    <row r="4" spans="1:5" ht="27" customHeight="1" x14ac:dyDescent="0.15">
      <c r="E4" s="64" t="s">
        <v>185</v>
      </c>
    </row>
    <row r="5" spans="1:5" ht="29.1" customHeight="1" x14ac:dyDescent="0.2">
      <c r="A5" s="82" t="s">
        <v>3</v>
      </c>
      <c r="B5" s="82" t="s">
        <v>92</v>
      </c>
      <c r="C5" s="193" t="s">
        <v>119</v>
      </c>
      <c r="D5" s="193"/>
      <c r="E5" s="193"/>
    </row>
    <row r="6" spans="1:5" ht="32.1" customHeight="1" x14ac:dyDescent="0.2">
      <c r="A6" s="82"/>
      <c r="B6" s="82"/>
      <c r="C6" s="82" t="s">
        <v>120</v>
      </c>
      <c r="D6" s="82" t="s">
        <v>121</v>
      </c>
      <c r="E6" s="82" t="s">
        <v>122</v>
      </c>
    </row>
    <row r="7" spans="1:5" ht="27" customHeight="1" x14ac:dyDescent="0.2">
      <c r="A7" s="81" t="s">
        <v>123</v>
      </c>
      <c r="B7" s="81"/>
      <c r="C7" s="81">
        <v>1</v>
      </c>
      <c r="D7" s="81">
        <v>2</v>
      </c>
      <c r="E7" s="81">
        <v>3</v>
      </c>
    </row>
    <row r="8" spans="1:5" ht="29.1" customHeight="1" x14ac:dyDescent="0.2">
      <c r="A8" s="81" t="s">
        <v>43</v>
      </c>
      <c r="B8" s="81">
        <v>1</v>
      </c>
      <c r="C8" s="143">
        <f>SUM(C9+C11)</f>
        <v>2293.7200000000003</v>
      </c>
      <c r="D8" s="143">
        <f t="shared" ref="D8:E8" si="0">SUM(D9+D11)</f>
        <v>2089.08</v>
      </c>
      <c r="E8" s="143">
        <f t="shared" si="0"/>
        <v>204.64</v>
      </c>
    </row>
    <row r="9" spans="1:5" ht="29.1" customHeight="1" x14ac:dyDescent="0.2">
      <c r="A9" s="81" t="s">
        <v>124</v>
      </c>
      <c r="B9" s="81">
        <v>2</v>
      </c>
      <c r="C9" s="143">
        <f>D9+E9</f>
        <v>1947.42</v>
      </c>
      <c r="D9" s="143">
        <v>1886.42</v>
      </c>
      <c r="E9" s="143">
        <v>61</v>
      </c>
    </row>
    <row r="10" spans="1:5" ht="29.1" customHeight="1" x14ac:dyDescent="0.2">
      <c r="A10" s="81" t="s">
        <v>125</v>
      </c>
      <c r="B10" s="81">
        <v>3</v>
      </c>
      <c r="C10" s="143"/>
      <c r="D10" s="143"/>
      <c r="E10" s="143"/>
    </row>
    <row r="11" spans="1:5" ht="29.1" customHeight="1" x14ac:dyDescent="0.2">
      <c r="A11" s="81" t="s">
        <v>126</v>
      </c>
      <c r="B11" s="81">
        <v>4</v>
      </c>
      <c r="C11" s="143">
        <f t="shared" ref="C11" si="1">D11+E11</f>
        <v>346.29999999999995</v>
      </c>
      <c r="D11" s="143">
        <v>202.66</v>
      </c>
      <c r="E11" s="143">
        <v>143.63999999999999</v>
      </c>
    </row>
    <row r="12" spans="1:5" s="67" customFormat="1" ht="26.25" customHeight="1" x14ac:dyDescent="0.2">
      <c r="A12" s="65"/>
      <c r="B12" s="65"/>
      <c r="C12" s="66"/>
      <c r="D12" s="66"/>
      <c r="E12" s="66"/>
    </row>
    <row r="13" spans="1:5" ht="48.75" customHeight="1" x14ac:dyDescent="0.2">
      <c r="A13" s="178" t="s">
        <v>127</v>
      </c>
      <c r="B13" s="178"/>
      <c r="C13" s="178"/>
      <c r="D13" s="178"/>
      <c r="E13" s="178"/>
    </row>
    <row r="14" spans="1:5" ht="57" customHeight="1" x14ac:dyDescent="0.2">
      <c r="A14" s="175" t="s">
        <v>128</v>
      </c>
      <c r="B14" s="175"/>
      <c r="C14" s="175"/>
      <c r="D14" s="175"/>
      <c r="E14" s="175"/>
    </row>
    <row r="15" spans="1:5" ht="24.75" customHeight="1" x14ac:dyDescent="0.2">
      <c r="A15" s="176" t="s">
        <v>129</v>
      </c>
      <c r="B15" s="176"/>
      <c r="C15" s="176"/>
      <c r="D15" s="176"/>
      <c r="E15" s="176"/>
    </row>
    <row r="16" spans="1:5" x14ac:dyDescent="0.2">
      <c r="A16" s="68"/>
      <c r="B16" s="68"/>
      <c r="C16" s="67"/>
    </row>
    <row r="19" spans="1:5" x14ac:dyDescent="0.2">
      <c r="A19" s="177"/>
      <c r="B19" s="177"/>
      <c r="C19" s="177"/>
      <c r="D19" s="177"/>
      <c r="E19" s="177"/>
    </row>
    <row r="20" spans="1:5" ht="96.75" customHeight="1" x14ac:dyDescent="0.2">
      <c r="A20" s="175" t="s">
        <v>130</v>
      </c>
      <c r="B20" s="175"/>
      <c r="C20" s="175"/>
      <c r="D20" s="175"/>
      <c r="E20" s="175"/>
    </row>
  </sheetData>
  <mergeCells count="7">
    <mergeCell ref="A14:E14"/>
    <mergeCell ref="A15:E15"/>
    <mergeCell ref="A19:E19"/>
    <mergeCell ref="A20:E20"/>
    <mergeCell ref="A2:E2"/>
    <mergeCell ref="C5:E5"/>
    <mergeCell ref="A13:E13"/>
  </mergeCells>
  <phoneticPr fontId="24" type="noConversion"/>
  <pageMargins left="0.56999999999999995" right="0.75" top="0.83" bottom="1" header="0.5" footer="0.5"/>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K4" sqref="A4:K17"/>
    </sheetView>
  </sheetViews>
  <sheetFormatPr defaultColWidth="12" defaultRowHeight="13.5" x14ac:dyDescent="0.2"/>
  <cols>
    <col min="1" max="1" width="21.1640625" style="72" customWidth="1"/>
    <col min="2" max="2" width="11.1640625" style="69" customWidth="1"/>
    <col min="3" max="3" width="12.83203125" style="69" customWidth="1"/>
    <col min="4" max="6" width="12" style="69" customWidth="1"/>
    <col min="7" max="8" width="10.5" style="69" customWidth="1"/>
    <col min="9" max="10" width="12" style="69" customWidth="1"/>
    <col min="11" max="11" width="30.6640625" style="69" customWidth="1"/>
    <col min="12" max="16384" width="12" style="69"/>
  </cols>
  <sheetData>
    <row r="1" spans="1:11" ht="39.950000000000003" customHeight="1" x14ac:dyDescent="0.2">
      <c r="A1" s="1" t="s">
        <v>183</v>
      </c>
      <c r="B1" s="1"/>
    </row>
    <row r="2" spans="1:11" ht="20.25" x14ac:dyDescent="0.2">
      <c r="A2" s="180" t="s">
        <v>374</v>
      </c>
      <c r="B2" s="180"/>
      <c r="C2" s="180"/>
      <c r="D2" s="180"/>
      <c r="E2" s="180"/>
      <c r="F2" s="180"/>
      <c r="G2" s="180"/>
      <c r="H2" s="180"/>
      <c r="I2" s="180"/>
      <c r="J2" s="180"/>
      <c r="K2" s="180"/>
    </row>
    <row r="3" spans="1:11" ht="19.5" customHeight="1" x14ac:dyDescent="0.2">
      <c r="A3" s="70"/>
      <c r="K3" s="71" t="s">
        <v>185</v>
      </c>
    </row>
    <row r="4" spans="1:11" ht="27.75" customHeight="1" x14ac:dyDescent="0.2">
      <c r="A4" s="181" t="s">
        <v>131</v>
      </c>
      <c r="B4" s="181" t="s">
        <v>132</v>
      </c>
      <c r="C4" s="181" t="s">
        <v>133</v>
      </c>
      <c r="D4" s="181" t="s">
        <v>186</v>
      </c>
      <c r="E4" s="181"/>
      <c r="F4" s="181"/>
      <c r="G4" s="181"/>
      <c r="H4" s="181"/>
      <c r="I4" s="181"/>
      <c r="J4" s="181"/>
      <c r="K4" s="181" t="s">
        <v>134</v>
      </c>
    </row>
    <row r="5" spans="1:11" ht="27.75" customHeight="1" x14ac:dyDescent="0.2">
      <c r="A5" s="181"/>
      <c r="B5" s="181"/>
      <c r="C5" s="181"/>
      <c r="D5" s="133" t="s">
        <v>184</v>
      </c>
      <c r="E5" s="133" t="s">
        <v>135</v>
      </c>
      <c r="F5" s="133" t="s">
        <v>136</v>
      </c>
      <c r="G5" s="133" t="s">
        <v>137</v>
      </c>
      <c r="H5" s="133" t="s">
        <v>138</v>
      </c>
      <c r="I5" s="133" t="s">
        <v>139</v>
      </c>
      <c r="J5" s="133" t="s">
        <v>122</v>
      </c>
      <c r="K5" s="181"/>
    </row>
    <row r="6" spans="1:11" ht="27.75" customHeight="1" x14ac:dyDescent="0.2">
      <c r="A6" s="119" t="s">
        <v>352</v>
      </c>
      <c r="B6" s="119" t="s">
        <v>353</v>
      </c>
      <c r="C6" s="142" t="s">
        <v>370</v>
      </c>
      <c r="D6" s="141">
        <v>20</v>
      </c>
      <c r="E6" s="141"/>
      <c r="F6" s="141">
        <v>20</v>
      </c>
      <c r="G6" s="119"/>
      <c r="H6" s="119"/>
      <c r="I6" s="119"/>
      <c r="J6" s="119"/>
      <c r="K6" s="119" t="s">
        <v>354</v>
      </c>
    </row>
    <row r="7" spans="1:11" ht="27.75" customHeight="1" x14ac:dyDescent="0.2">
      <c r="A7" s="119" t="s">
        <v>355</v>
      </c>
      <c r="B7" s="119" t="s">
        <v>353</v>
      </c>
      <c r="C7" s="142" t="s">
        <v>370</v>
      </c>
      <c r="D7" s="141">
        <v>6.58</v>
      </c>
      <c r="E7" s="141"/>
      <c r="F7" s="141">
        <v>6.58</v>
      </c>
      <c r="G7" s="119"/>
      <c r="H7" s="119"/>
      <c r="I7" s="119"/>
      <c r="J7" s="119"/>
      <c r="K7" s="119" t="s">
        <v>356</v>
      </c>
    </row>
    <row r="8" spans="1:11" ht="27.75" customHeight="1" x14ac:dyDescent="0.2">
      <c r="A8" s="119" t="s">
        <v>357</v>
      </c>
      <c r="B8" s="119" t="s">
        <v>353</v>
      </c>
      <c r="C8" s="142" t="s">
        <v>370</v>
      </c>
      <c r="D8" s="141">
        <v>6.58</v>
      </c>
      <c r="E8" s="141"/>
      <c r="F8" s="141">
        <v>6.58</v>
      </c>
      <c r="G8" s="119"/>
      <c r="H8" s="119"/>
      <c r="I8" s="119"/>
      <c r="J8" s="119"/>
      <c r="K8" s="119" t="s">
        <v>358</v>
      </c>
    </row>
    <row r="9" spans="1:11" ht="27.75" customHeight="1" x14ac:dyDescent="0.2">
      <c r="A9" s="119" t="s">
        <v>359</v>
      </c>
      <c r="B9" s="119" t="s">
        <v>353</v>
      </c>
      <c r="C9" s="142" t="s">
        <v>370</v>
      </c>
      <c r="D9" s="141">
        <v>6.58</v>
      </c>
      <c r="E9" s="141"/>
      <c r="F9" s="141">
        <v>6.58</v>
      </c>
      <c r="G9" s="119"/>
      <c r="H9" s="119"/>
      <c r="I9" s="119"/>
      <c r="J9" s="119"/>
      <c r="K9" s="119" t="s">
        <v>360</v>
      </c>
    </row>
    <row r="10" spans="1:11" ht="34.5" customHeight="1" x14ac:dyDescent="0.2">
      <c r="A10" s="119" t="s">
        <v>361</v>
      </c>
      <c r="B10" s="119" t="s">
        <v>353</v>
      </c>
      <c r="C10" s="142" t="s">
        <v>370</v>
      </c>
      <c r="D10" s="141">
        <v>57.01</v>
      </c>
      <c r="E10" s="141"/>
      <c r="F10" s="141">
        <v>57.01</v>
      </c>
      <c r="G10" s="119"/>
      <c r="H10" s="119"/>
      <c r="I10" s="119"/>
      <c r="J10" s="119"/>
      <c r="K10" s="119" t="s">
        <v>373</v>
      </c>
    </row>
    <row r="11" spans="1:11" ht="35.25" customHeight="1" x14ac:dyDescent="0.2">
      <c r="A11" s="119" t="s">
        <v>362</v>
      </c>
      <c r="B11" s="119" t="s">
        <v>353</v>
      </c>
      <c r="C11" s="142" t="s">
        <v>370</v>
      </c>
      <c r="D11" s="141">
        <v>19.739999999999998</v>
      </c>
      <c r="E11" s="141"/>
      <c r="F11" s="141">
        <v>19.739999999999998</v>
      </c>
      <c r="G11" s="119"/>
      <c r="H11" s="119"/>
      <c r="I11" s="119"/>
      <c r="J11" s="119"/>
      <c r="K11" s="119" t="s">
        <v>363</v>
      </c>
    </row>
    <row r="12" spans="1:11" ht="27.75" customHeight="1" x14ac:dyDescent="0.2">
      <c r="A12" s="119" t="s">
        <v>364</v>
      </c>
      <c r="B12" s="119" t="s">
        <v>353</v>
      </c>
      <c r="C12" s="142" t="s">
        <v>370</v>
      </c>
      <c r="D12" s="141">
        <v>3.29</v>
      </c>
      <c r="E12" s="141"/>
      <c r="F12" s="141">
        <v>3.29</v>
      </c>
      <c r="G12" s="119"/>
      <c r="H12" s="119"/>
      <c r="I12" s="119"/>
      <c r="J12" s="119"/>
      <c r="K12" s="119" t="s">
        <v>365</v>
      </c>
    </row>
    <row r="13" spans="1:11" ht="27.75" customHeight="1" x14ac:dyDescent="0.2">
      <c r="A13" s="119" t="s">
        <v>366</v>
      </c>
      <c r="B13" s="119" t="s">
        <v>353</v>
      </c>
      <c r="C13" s="142" t="s">
        <v>370</v>
      </c>
      <c r="D13" s="141">
        <v>113.86</v>
      </c>
      <c r="E13" s="141"/>
      <c r="F13" s="141">
        <v>113.86</v>
      </c>
      <c r="G13" s="119"/>
      <c r="H13" s="119"/>
      <c r="I13" s="119"/>
      <c r="J13" s="119"/>
      <c r="K13" s="119" t="s">
        <v>367</v>
      </c>
    </row>
    <row r="14" spans="1:11" ht="27.75" customHeight="1" x14ac:dyDescent="0.2">
      <c r="A14" s="119" t="s">
        <v>371</v>
      </c>
      <c r="B14" s="119" t="s">
        <v>353</v>
      </c>
      <c r="C14" s="142" t="s">
        <v>370</v>
      </c>
      <c r="D14" s="141">
        <v>96.11999999999999</v>
      </c>
      <c r="E14" s="141"/>
      <c r="F14" s="141">
        <v>96.11999999999999</v>
      </c>
      <c r="G14" s="119"/>
      <c r="H14" s="119"/>
      <c r="I14" s="119"/>
      <c r="J14" s="119"/>
      <c r="K14" s="119" t="s">
        <v>367</v>
      </c>
    </row>
    <row r="15" spans="1:11" ht="27.75" customHeight="1" x14ac:dyDescent="0.2">
      <c r="A15" s="119" t="s">
        <v>372</v>
      </c>
      <c r="B15" s="119" t="s">
        <v>353</v>
      </c>
      <c r="C15" s="142" t="s">
        <v>370</v>
      </c>
      <c r="D15" s="141">
        <v>59.38</v>
      </c>
      <c r="E15" s="141"/>
      <c r="F15" s="141">
        <v>59.38</v>
      </c>
      <c r="G15" s="119"/>
      <c r="H15" s="119"/>
      <c r="I15" s="119"/>
      <c r="J15" s="119"/>
      <c r="K15" s="119" t="s">
        <v>367</v>
      </c>
    </row>
    <row r="16" spans="1:11" ht="27.75" customHeight="1" x14ac:dyDescent="0.2">
      <c r="A16" s="119" t="s">
        <v>368</v>
      </c>
      <c r="B16" s="119" t="s">
        <v>353</v>
      </c>
      <c r="C16" s="142" t="s">
        <v>370</v>
      </c>
      <c r="D16" s="141">
        <v>2.41</v>
      </c>
      <c r="E16" s="141"/>
      <c r="F16" s="141">
        <v>2.41</v>
      </c>
      <c r="G16" s="119"/>
      <c r="H16" s="119"/>
      <c r="I16" s="119"/>
      <c r="J16" s="119"/>
      <c r="K16" s="119" t="s">
        <v>369</v>
      </c>
    </row>
    <row r="17" spans="1:11" ht="23.25" customHeight="1" x14ac:dyDescent="0.2">
      <c r="A17" s="181" t="s">
        <v>43</v>
      </c>
      <c r="B17" s="181"/>
      <c r="C17" s="181"/>
      <c r="D17" s="92">
        <f>SUM(D6:D16)</f>
        <v>391.55</v>
      </c>
      <c r="E17" s="92"/>
      <c r="F17" s="92">
        <f t="shared" ref="F17" si="0">SUM(F6:F16)</f>
        <v>391.55</v>
      </c>
      <c r="G17" s="92"/>
      <c r="H17" s="92"/>
      <c r="I17" s="92"/>
      <c r="J17" s="92"/>
      <c r="K17" s="93"/>
    </row>
    <row r="18" spans="1:11" ht="38.25" customHeight="1" x14ac:dyDescent="0.2">
      <c r="A18" s="179" t="s">
        <v>140</v>
      </c>
      <c r="B18" s="179"/>
      <c r="C18" s="179"/>
      <c r="D18" s="179"/>
      <c r="E18" s="179"/>
      <c r="F18" s="179"/>
      <c r="G18" s="179"/>
      <c r="H18" s="179"/>
      <c r="I18" s="179"/>
      <c r="J18" s="179"/>
      <c r="K18" s="179"/>
    </row>
  </sheetData>
  <mergeCells count="8">
    <mergeCell ref="A17:C17"/>
    <mergeCell ref="A18:K18"/>
    <mergeCell ref="A2:K2"/>
    <mergeCell ref="A4:A5"/>
    <mergeCell ref="B4:B5"/>
    <mergeCell ref="C4:C5"/>
    <mergeCell ref="D4:J4"/>
    <mergeCell ref="K4:K5"/>
  </mergeCells>
  <phoneticPr fontId="24" type="noConversion"/>
  <dataValidations count="2">
    <dataValidation type="list" allowBlank="1" showInputMessage="1" showErrorMessage="1" sqref="B19:B65542 B3:B4 B13:B16">
      <formula1>项目类型</formula1>
    </dataValidation>
    <dataValidation type="list" allowBlank="1" showInputMessage="1" showErrorMessage="1" sqref="C3 C19:C65542">
      <formula1>INDIRECT(B3)</formula1>
    </dataValidation>
  </dataValidations>
  <pageMargins left="0.5" right="0.41" top="0.57999999999999996" bottom="0.54" header="0.5" footer="0.5"/>
  <pageSetup paperSize="9" orientation="landscape"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election activeCell="A4" sqref="A4:H47"/>
    </sheetView>
  </sheetViews>
  <sheetFormatPr defaultColWidth="12" defaultRowHeight="13.5" x14ac:dyDescent="0.2"/>
  <cols>
    <col min="1" max="1" width="6.1640625" style="85" customWidth="1"/>
    <col min="2" max="2" width="10" style="85" customWidth="1"/>
    <col min="3" max="3" width="10.6640625" style="85" customWidth="1"/>
    <col min="4" max="4" width="21.33203125" style="85" customWidth="1"/>
    <col min="5" max="5" width="8.5" style="85" customWidth="1"/>
    <col min="6" max="6" width="9.1640625" style="85" customWidth="1"/>
    <col min="7" max="7" width="10.83203125" style="85" customWidth="1"/>
    <col min="8" max="8" width="25.1640625" style="85" customWidth="1"/>
    <col min="9" max="16384" width="12" style="85"/>
  </cols>
  <sheetData>
    <row r="1" spans="1:8" ht="32.1" customHeight="1" x14ac:dyDescent="0.2">
      <c r="A1" s="83" t="s">
        <v>187</v>
      </c>
      <c r="B1" s="83"/>
      <c r="C1" s="84"/>
      <c r="D1" s="84"/>
      <c r="E1" s="84"/>
      <c r="F1" s="84"/>
      <c r="G1" s="84"/>
      <c r="H1" s="84"/>
    </row>
    <row r="2" spans="1:8" ht="18.75" x14ac:dyDescent="0.2">
      <c r="A2" s="184" t="s">
        <v>375</v>
      </c>
      <c r="B2" s="185"/>
      <c r="C2" s="185"/>
      <c r="D2" s="185"/>
      <c r="E2" s="185"/>
      <c r="F2" s="185"/>
      <c r="G2" s="185"/>
      <c r="H2" s="185"/>
    </row>
    <row r="3" spans="1:8" ht="9" customHeight="1" x14ac:dyDescent="0.2">
      <c r="A3" s="86"/>
      <c r="B3" s="86"/>
      <c r="C3" s="86"/>
      <c r="D3" s="86"/>
      <c r="E3" s="86"/>
      <c r="F3" s="86"/>
      <c r="G3" s="86"/>
      <c r="H3" s="86"/>
    </row>
    <row r="4" spans="1:8" ht="18.75" customHeight="1" x14ac:dyDescent="0.2">
      <c r="A4" s="187" t="s">
        <v>188</v>
      </c>
      <c r="B4" s="187"/>
      <c r="C4" s="187" t="s">
        <v>376</v>
      </c>
      <c r="D4" s="187"/>
      <c r="E4" s="187"/>
      <c r="F4" s="187"/>
      <c r="G4" s="187"/>
      <c r="H4" s="187"/>
    </row>
    <row r="5" spans="1:8" ht="16.5" customHeight="1" x14ac:dyDescent="0.2">
      <c r="A5" s="187" t="s">
        <v>148</v>
      </c>
      <c r="B5" s="187"/>
      <c r="C5" s="186" t="s">
        <v>149</v>
      </c>
      <c r="D5" s="186"/>
      <c r="E5" s="186"/>
      <c r="F5" s="187">
        <v>55590.84</v>
      </c>
      <c r="G5" s="187"/>
      <c r="H5" s="187"/>
    </row>
    <row r="6" spans="1:8" ht="16.5" customHeight="1" x14ac:dyDescent="0.2">
      <c r="A6" s="187"/>
      <c r="B6" s="187"/>
      <c r="C6" s="186" t="s">
        <v>37</v>
      </c>
      <c r="D6" s="186"/>
      <c r="E6" s="186"/>
      <c r="F6" s="187">
        <v>55199.29</v>
      </c>
      <c r="G6" s="187"/>
      <c r="H6" s="187"/>
    </row>
    <row r="7" spans="1:8" ht="16.5" customHeight="1" x14ac:dyDescent="0.2">
      <c r="A7" s="187"/>
      <c r="B7" s="187"/>
      <c r="C7" s="186" t="s">
        <v>38</v>
      </c>
      <c r="D7" s="186"/>
      <c r="E7" s="186"/>
      <c r="F7" s="186">
        <v>391.55</v>
      </c>
      <c r="G7" s="186"/>
      <c r="H7" s="186"/>
    </row>
    <row r="8" spans="1:8" ht="19.5" customHeight="1" x14ac:dyDescent="0.2">
      <c r="A8" s="187"/>
      <c r="B8" s="187"/>
      <c r="C8" s="194" t="s">
        <v>150</v>
      </c>
      <c r="D8" s="194"/>
      <c r="E8" s="194"/>
      <c r="F8" s="187"/>
      <c r="G8" s="187"/>
      <c r="H8" s="187"/>
    </row>
    <row r="9" spans="1:8" ht="409.5" customHeight="1" x14ac:dyDescent="0.2">
      <c r="A9" s="183" t="s">
        <v>151</v>
      </c>
      <c r="B9" s="183"/>
      <c r="C9" s="195" t="s">
        <v>377</v>
      </c>
      <c r="D9" s="195"/>
      <c r="E9" s="195"/>
      <c r="F9" s="195"/>
      <c r="G9" s="195"/>
      <c r="H9" s="195"/>
    </row>
    <row r="10" spans="1:8" ht="69.75" customHeight="1" x14ac:dyDescent="0.2">
      <c r="A10" s="183" t="s">
        <v>189</v>
      </c>
      <c r="B10" s="183"/>
      <c r="C10" s="196" t="s">
        <v>378</v>
      </c>
      <c r="D10" s="194"/>
      <c r="E10" s="194"/>
      <c r="F10" s="194"/>
      <c r="G10" s="194"/>
      <c r="H10" s="194"/>
    </row>
    <row r="11" spans="1:8" ht="28.5" customHeight="1" x14ac:dyDescent="0.2">
      <c r="A11" s="197" t="s">
        <v>152</v>
      </c>
      <c r="B11" s="87" t="s">
        <v>153</v>
      </c>
      <c r="C11" s="87" t="s">
        <v>154</v>
      </c>
      <c r="D11" s="87" t="s">
        <v>155</v>
      </c>
      <c r="E11" s="197" t="s">
        <v>156</v>
      </c>
      <c r="F11" s="197"/>
      <c r="G11" s="197"/>
      <c r="H11" s="87" t="s">
        <v>157</v>
      </c>
    </row>
    <row r="12" spans="1:8" x14ac:dyDescent="0.2">
      <c r="A12" s="197"/>
      <c r="B12" s="186" t="s">
        <v>158</v>
      </c>
      <c r="C12" s="187" t="s">
        <v>93</v>
      </c>
      <c r="D12" s="88"/>
      <c r="E12" s="198"/>
      <c r="F12" s="197"/>
      <c r="G12" s="197"/>
      <c r="H12" s="144"/>
    </row>
    <row r="13" spans="1:8" x14ac:dyDescent="0.2">
      <c r="A13" s="197"/>
      <c r="B13" s="186"/>
      <c r="C13" s="187"/>
      <c r="D13" s="88"/>
      <c r="E13" s="199"/>
      <c r="F13" s="87"/>
      <c r="G13" s="87"/>
      <c r="H13" s="144"/>
    </row>
    <row r="14" spans="1:8" x14ac:dyDescent="0.2">
      <c r="A14" s="197"/>
      <c r="B14" s="186"/>
      <c r="C14" s="187"/>
      <c r="D14" s="88"/>
      <c r="E14" s="198"/>
      <c r="F14" s="197"/>
      <c r="G14" s="197"/>
      <c r="H14" s="144"/>
    </row>
    <row r="15" spans="1:8" x14ac:dyDescent="0.2">
      <c r="A15" s="197"/>
      <c r="B15" s="186"/>
      <c r="C15" s="187" t="s">
        <v>159</v>
      </c>
      <c r="D15" s="88"/>
      <c r="E15" s="199"/>
      <c r="F15" s="87"/>
      <c r="G15" s="87"/>
      <c r="H15" s="144"/>
    </row>
    <row r="16" spans="1:8" x14ac:dyDescent="0.2">
      <c r="A16" s="197"/>
      <c r="B16" s="186"/>
      <c r="C16" s="187"/>
      <c r="D16" s="88"/>
      <c r="E16" s="199"/>
      <c r="F16" s="87"/>
      <c r="G16" s="87"/>
      <c r="H16" s="144"/>
    </row>
    <row r="17" spans="1:8" x14ac:dyDescent="0.2">
      <c r="A17" s="197"/>
      <c r="B17" s="186"/>
      <c r="C17" s="187"/>
      <c r="D17" s="88"/>
      <c r="E17" s="197"/>
      <c r="F17" s="197"/>
      <c r="G17" s="197"/>
      <c r="H17" s="144"/>
    </row>
    <row r="18" spans="1:8" x14ac:dyDescent="0.2">
      <c r="A18" s="197"/>
      <c r="B18" s="186"/>
      <c r="C18" s="187" t="s">
        <v>160</v>
      </c>
      <c r="D18" s="88"/>
      <c r="E18" s="197"/>
      <c r="F18" s="197"/>
      <c r="G18" s="197"/>
      <c r="H18" s="89"/>
    </row>
    <row r="19" spans="1:8" x14ac:dyDescent="0.2">
      <c r="A19" s="197"/>
      <c r="B19" s="186"/>
      <c r="C19" s="187"/>
      <c r="D19" s="88"/>
      <c r="E19" s="197"/>
      <c r="F19" s="197"/>
      <c r="G19" s="197"/>
      <c r="H19" s="90"/>
    </row>
    <row r="20" spans="1:8" x14ac:dyDescent="0.2">
      <c r="A20" s="197"/>
      <c r="B20" s="186"/>
      <c r="C20" s="187"/>
      <c r="D20" s="88"/>
      <c r="E20" s="197"/>
      <c r="F20" s="197"/>
      <c r="G20" s="197"/>
      <c r="H20" s="90"/>
    </row>
    <row r="21" spans="1:8" x14ac:dyDescent="0.2">
      <c r="A21" s="197"/>
      <c r="B21" s="186"/>
      <c r="C21" s="187" t="s">
        <v>161</v>
      </c>
      <c r="D21" s="88"/>
      <c r="E21" s="197"/>
      <c r="F21" s="197"/>
      <c r="G21" s="197"/>
      <c r="H21" s="90"/>
    </row>
    <row r="22" spans="1:8" x14ac:dyDescent="0.2">
      <c r="A22" s="197"/>
      <c r="B22" s="186"/>
      <c r="C22" s="187"/>
      <c r="D22" s="88"/>
      <c r="E22" s="197"/>
      <c r="F22" s="197"/>
      <c r="G22" s="197"/>
      <c r="H22" s="90"/>
    </row>
    <row r="23" spans="1:8" x14ac:dyDescent="0.2">
      <c r="A23" s="197"/>
      <c r="B23" s="186"/>
      <c r="C23" s="187"/>
      <c r="D23" s="88"/>
      <c r="E23" s="197"/>
      <c r="F23" s="197"/>
      <c r="G23" s="197"/>
      <c r="H23" s="90"/>
    </row>
    <row r="24" spans="1:8" x14ac:dyDescent="0.2">
      <c r="A24" s="197"/>
      <c r="B24" s="186" t="s">
        <v>162</v>
      </c>
      <c r="C24" s="187" t="s">
        <v>163</v>
      </c>
      <c r="D24" s="88"/>
      <c r="E24" s="197"/>
      <c r="F24" s="197"/>
      <c r="G24" s="197"/>
      <c r="H24" s="90"/>
    </row>
    <row r="25" spans="1:8" x14ac:dyDescent="0.2">
      <c r="A25" s="197"/>
      <c r="B25" s="186"/>
      <c r="C25" s="187"/>
      <c r="D25" s="88"/>
      <c r="E25" s="197"/>
      <c r="F25" s="197"/>
      <c r="G25" s="197"/>
      <c r="H25" s="90"/>
    </row>
    <row r="26" spans="1:8" x14ac:dyDescent="0.2">
      <c r="A26" s="197"/>
      <c r="B26" s="186"/>
      <c r="C26" s="187"/>
      <c r="D26" s="88"/>
      <c r="E26" s="197"/>
      <c r="F26" s="197"/>
      <c r="G26" s="197"/>
      <c r="H26" s="90"/>
    </row>
    <row r="27" spans="1:8" ht="24" x14ac:dyDescent="0.2">
      <c r="A27" s="197"/>
      <c r="B27" s="186"/>
      <c r="C27" s="187" t="s">
        <v>164</v>
      </c>
      <c r="D27" s="88" t="s">
        <v>379</v>
      </c>
      <c r="E27" s="198">
        <v>2E-3</v>
      </c>
      <c r="F27" s="197"/>
      <c r="G27" s="197"/>
      <c r="H27" s="144" t="s">
        <v>381</v>
      </c>
    </row>
    <row r="28" spans="1:8" ht="24" x14ac:dyDescent="0.2">
      <c r="A28" s="197"/>
      <c r="B28" s="186"/>
      <c r="C28" s="187"/>
      <c r="D28" s="88" t="s">
        <v>380</v>
      </c>
      <c r="E28" s="198">
        <v>5.0000000000000001E-3</v>
      </c>
      <c r="F28" s="197"/>
      <c r="G28" s="197"/>
      <c r="H28" s="144" t="s">
        <v>382</v>
      </c>
    </row>
    <row r="29" spans="1:8" ht="24" x14ac:dyDescent="0.2">
      <c r="A29" s="197"/>
      <c r="B29" s="186"/>
      <c r="C29" s="187"/>
      <c r="D29" s="88" t="s">
        <v>383</v>
      </c>
      <c r="E29" s="197" t="s">
        <v>384</v>
      </c>
      <c r="F29" s="197"/>
      <c r="G29" s="197"/>
      <c r="H29" s="144" t="s">
        <v>385</v>
      </c>
    </row>
    <row r="30" spans="1:8" ht="36" x14ac:dyDescent="0.2">
      <c r="A30" s="197"/>
      <c r="B30" s="186"/>
      <c r="C30" s="187"/>
      <c r="D30" s="88" t="s">
        <v>389</v>
      </c>
      <c r="E30" s="200">
        <v>1</v>
      </c>
      <c r="F30" s="200"/>
      <c r="G30" s="200"/>
      <c r="H30" s="144" t="s">
        <v>387</v>
      </c>
    </row>
    <row r="31" spans="1:8" ht="24" x14ac:dyDescent="0.2">
      <c r="A31" s="197"/>
      <c r="B31" s="186"/>
      <c r="C31" s="187"/>
      <c r="D31" s="88" t="s">
        <v>389</v>
      </c>
      <c r="E31" s="200">
        <v>1</v>
      </c>
      <c r="F31" s="200"/>
      <c r="G31" s="200"/>
      <c r="H31" s="144" t="s">
        <v>388</v>
      </c>
    </row>
    <row r="32" spans="1:8" x14ac:dyDescent="0.2">
      <c r="A32" s="197"/>
      <c r="B32" s="186"/>
      <c r="C32" s="187" t="s">
        <v>165</v>
      </c>
      <c r="D32" s="88"/>
      <c r="E32" s="197"/>
      <c r="F32" s="197"/>
      <c r="G32" s="197"/>
      <c r="H32" s="90"/>
    </row>
    <row r="33" spans="1:8" x14ac:dyDescent="0.2">
      <c r="A33" s="197"/>
      <c r="B33" s="186"/>
      <c r="C33" s="187"/>
      <c r="D33" s="88"/>
      <c r="E33" s="197"/>
      <c r="F33" s="197"/>
      <c r="G33" s="197"/>
      <c r="H33" s="90"/>
    </row>
    <row r="34" spans="1:8" x14ac:dyDescent="0.2">
      <c r="A34" s="197"/>
      <c r="B34" s="186"/>
      <c r="C34" s="187"/>
      <c r="D34" s="88"/>
      <c r="E34" s="197"/>
      <c r="F34" s="197"/>
      <c r="G34" s="197"/>
      <c r="H34" s="90"/>
    </row>
    <row r="35" spans="1:8" x14ac:dyDescent="0.2">
      <c r="A35" s="197"/>
      <c r="B35" s="186"/>
      <c r="C35" s="187" t="s">
        <v>166</v>
      </c>
      <c r="D35" s="88"/>
      <c r="E35" s="197"/>
      <c r="F35" s="197"/>
      <c r="G35" s="197"/>
      <c r="H35" s="90"/>
    </row>
    <row r="36" spans="1:8" x14ac:dyDescent="0.2">
      <c r="A36" s="197"/>
      <c r="B36" s="186"/>
      <c r="C36" s="187"/>
      <c r="D36" s="88"/>
      <c r="E36" s="197"/>
      <c r="F36" s="197"/>
      <c r="G36" s="197"/>
      <c r="H36" s="87"/>
    </row>
    <row r="37" spans="1:8" x14ac:dyDescent="0.2">
      <c r="A37" s="197"/>
      <c r="B37" s="186"/>
      <c r="C37" s="187"/>
      <c r="D37" s="134"/>
      <c r="E37" s="197"/>
      <c r="F37" s="197"/>
      <c r="G37" s="197"/>
      <c r="H37" s="87"/>
    </row>
    <row r="38" spans="1:8" ht="24" customHeight="1" x14ac:dyDescent="0.2">
      <c r="A38" s="197"/>
      <c r="B38" s="197" t="s">
        <v>167</v>
      </c>
      <c r="C38" s="187" t="s">
        <v>168</v>
      </c>
      <c r="D38" s="88" t="s">
        <v>386</v>
      </c>
      <c r="E38" s="200">
        <v>0.98</v>
      </c>
      <c r="F38" s="197"/>
      <c r="G38" s="197"/>
      <c r="H38" s="144" t="s">
        <v>381</v>
      </c>
    </row>
    <row r="39" spans="1:8" ht="24" x14ac:dyDescent="0.2">
      <c r="A39" s="197"/>
      <c r="B39" s="197"/>
      <c r="C39" s="187"/>
      <c r="D39" s="88" t="s">
        <v>386</v>
      </c>
      <c r="E39" s="200">
        <v>0.98</v>
      </c>
      <c r="F39" s="197"/>
      <c r="G39" s="197"/>
      <c r="H39" s="144" t="s">
        <v>382</v>
      </c>
    </row>
    <row r="40" spans="1:8" ht="24" x14ac:dyDescent="0.2">
      <c r="A40" s="197"/>
      <c r="B40" s="197"/>
      <c r="C40" s="187"/>
      <c r="D40" s="88" t="s">
        <v>386</v>
      </c>
      <c r="E40" s="200">
        <v>0.98</v>
      </c>
      <c r="F40" s="197"/>
      <c r="G40" s="197"/>
      <c r="H40" s="144" t="s">
        <v>385</v>
      </c>
    </row>
    <row r="41" spans="1:8" ht="36" x14ac:dyDescent="0.2">
      <c r="A41" s="197"/>
      <c r="B41" s="197"/>
      <c r="C41" s="187"/>
      <c r="D41" s="88" t="s">
        <v>386</v>
      </c>
      <c r="E41" s="200">
        <v>0.98</v>
      </c>
      <c r="F41" s="197"/>
      <c r="G41" s="197"/>
      <c r="H41" s="144" t="s">
        <v>387</v>
      </c>
    </row>
    <row r="42" spans="1:8" ht="24" x14ac:dyDescent="0.2">
      <c r="A42" s="197"/>
      <c r="B42" s="197"/>
      <c r="C42" s="187"/>
      <c r="D42" s="88" t="s">
        <v>386</v>
      </c>
      <c r="E42" s="200">
        <v>0.98</v>
      </c>
      <c r="F42" s="197"/>
      <c r="G42" s="197"/>
      <c r="H42" s="144" t="s">
        <v>388</v>
      </c>
    </row>
    <row r="43" spans="1:8" x14ac:dyDescent="0.2">
      <c r="A43" s="197"/>
      <c r="B43" s="186" t="s">
        <v>169</v>
      </c>
      <c r="C43" s="186" t="s">
        <v>16</v>
      </c>
      <c r="D43" s="91"/>
      <c r="E43" s="197"/>
      <c r="F43" s="197"/>
      <c r="G43" s="197"/>
      <c r="H43" s="91"/>
    </row>
    <row r="44" spans="1:8" x14ac:dyDescent="0.2">
      <c r="A44" s="197"/>
      <c r="B44" s="186"/>
      <c r="C44" s="186"/>
      <c r="D44" s="91"/>
      <c r="E44" s="197"/>
      <c r="F44" s="197"/>
      <c r="G44" s="197"/>
      <c r="H44" s="91"/>
    </row>
    <row r="45" spans="1:8" x14ac:dyDescent="0.2">
      <c r="A45" s="197"/>
      <c r="B45" s="186"/>
      <c r="C45" s="186"/>
      <c r="D45" s="91"/>
      <c r="E45" s="197"/>
      <c r="F45" s="197"/>
      <c r="G45" s="197"/>
      <c r="H45" s="91"/>
    </row>
    <row r="46" spans="1:8" ht="16.5" customHeight="1" x14ac:dyDescent="0.2">
      <c r="A46" s="187" t="s">
        <v>170</v>
      </c>
      <c r="B46" s="187"/>
      <c r="C46" s="187"/>
      <c r="D46" s="187"/>
      <c r="E46" s="187"/>
      <c r="F46" s="187"/>
      <c r="G46" s="187"/>
      <c r="H46" s="187"/>
    </row>
    <row r="47" spans="1:8" ht="18" customHeight="1" x14ac:dyDescent="0.2">
      <c r="A47" s="187"/>
      <c r="B47" s="187"/>
      <c r="C47" s="187"/>
      <c r="D47" s="187"/>
      <c r="E47" s="187"/>
      <c r="F47" s="187"/>
      <c r="G47" s="187"/>
      <c r="H47" s="187"/>
    </row>
    <row r="48" spans="1:8" x14ac:dyDescent="0.2">
      <c r="A48" s="85" t="s">
        <v>171</v>
      </c>
      <c r="C48" s="85" t="s">
        <v>390</v>
      </c>
      <c r="E48" s="85" t="s">
        <v>172</v>
      </c>
      <c r="G48" s="182" t="s">
        <v>391</v>
      </c>
      <c r="H48" s="182"/>
    </row>
  </sheetData>
  <mergeCells count="66">
    <mergeCell ref="E32:G32"/>
    <mergeCell ref="C35:C37"/>
    <mergeCell ref="E35:G35"/>
    <mergeCell ref="E36:G36"/>
    <mergeCell ref="E37:G37"/>
    <mergeCell ref="A46:B47"/>
    <mergeCell ref="C46:H47"/>
    <mergeCell ref="B43:B45"/>
    <mergeCell ref="C43:C45"/>
    <mergeCell ref="E43:G43"/>
    <mergeCell ref="E44:G44"/>
    <mergeCell ref="E45:G45"/>
    <mergeCell ref="A11:A45"/>
    <mergeCell ref="E11:G11"/>
    <mergeCell ref="B12:B23"/>
    <mergeCell ref="E38:G38"/>
    <mergeCell ref="E39:G39"/>
    <mergeCell ref="E17:G17"/>
    <mergeCell ref="C15:C17"/>
    <mergeCell ref="B24:B37"/>
    <mergeCell ref="C24:C26"/>
    <mergeCell ref="E24:G24"/>
    <mergeCell ref="E25:G25"/>
    <mergeCell ref="E26:G26"/>
    <mergeCell ref="E27:G27"/>
    <mergeCell ref="E28:G28"/>
    <mergeCell ref="E29:G29"/>
    <mergeCell ref="C32:C34"/>
    <mergeCell ref="C27:C31"/>
    <mergeCell ref="E30:G30"/>
    <mergeCell ref="E31:G31"/>
    <mergeCell ref="E33:G33"/>
    <mergeCell ref="E34:G34"/>
    <mergeCell ref="C21:C23"/>
    <mergeCell ref="E21:G21"/>
    <mergeCell ref="E22:G22"/>
    <mergeCell ref="E23:G23"/>
    <mergeCell ref="C18:C20"/>
    <mergeCell ref="E18:G18"/>
    <mergeCell ref="E19:G19"/>
    <mergeCell ref="E20:G20"/>
    <mergeCell ref="A10:B10"/>
    <mergeCell ref="C10:H10"/>
    <mergeCell ref="C12:C14"/>
    <mergeCell ref="E12:G12"/>
    <mergeCell ref="E14:G14"/>
    <mergeCell ref="A9:B9"/>
    <mergeCell ref="C9:H9"/>
    <mergeCell ref="A2:H2"/>
    <mergeCell ref="A4:B4"/>
    <mergeCell ref="C4:H4"/>
    <mergeCell ref="A5:B8"/>
    <mergeCell ref="C5:E5"/>
    <mergeCell ref="F5:H5"/>
    <mergeCell ref="C6:E6"/>
    <mergeCell ref="F6:H6"/>
    <mergeCell ref="C7:E7"/>
    <mergeCell ref="F7:H7"/>
    <mergeCell ref="C8:E8"/>
    <mergeCell ref="F8:H8"/>
    <mergeCell ref="G48:H48"/>
    <mergeCell ref="C38:C42"/>
    <mergeCell ref="B38:B42"/>
    <mergeCell ref="E40:G40"/>
    <mergeCell ref="E41:G41"/>
    <mergeCell ref="E42:G42"/>
  </mergeCells>
  <phoneticPr fontId="24" type="noConversion"/>
  <dataValidations count="3">
    <dataValidation type="list" allowBlank="1" showInputMessage="1" showErrorMessage="1" sqref="C3 C6:C11 C18:C27 C32:C38 C43:C65539">
      <formula1>INDIRECT(B3)</formula1>
    </dataValidation>
    <dataValidation type="list" allowBlank="1" showInputMessage="1" showErrorMessage="1" sqref="B3:B4 B6:B11 B17:B38 B43:B65539">
      <formula1>项目类型</formula1>
    </dataValidation>
    <dataValidation type="list" allowBlank="1" showInputMessage="1" showErrorMessage="1" sqref="C15">
      <formula1>INDIRECT(B17)</formula1>
    </dataValidation>
  </dataValidations>
  <pageMargins left="0.51181102362204722" right="0.55118110236220474" top="0.6692913385826772" bottom="0.62992125984251968" header="0.51181102362204722" footer="0.35433070866141736"/>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election activeCell="L5" sqref="A5:L41"/>
    </sheetView>
  </sheetViews>
  <sheetFormatPr defaultRowHeight="12.75" x14ac:dyDescent="0.2"/>
  <cols>
    <col min="1" max="1" width="9.33203125" style="2"/>
    <col min="2" max="2" width="17.5" style="2" customWidth="1"/>
    <col min="3" max="3" width="11" style="2" bestFit="1" customWidth="1"/>
    <col min="4" max="4" width="9.33203125" style="2"/>
    <col min="5" max="5" width="15" style="2" customWidth="1"/>
    <col min="6" max="6" width="18.1640625" style="2" customWidth="1"/>
    <col min="7" max="7" width="15.1640625" style="2" customWidth="1"/>
    <col min="8" max="8" width="15.33203125" style="2" customWidth="1"/>
    <col min="9" max="11" width="9.33203125" style="2"/>
    <col min="12" max="12" width="23.6640625" style="2" customWidth="1"/>
    <col min="13" max="16384" width="9.33203125" style="2"/>
  </cols>
  <sheetData>
    <row r="1" spans="1:16" ht="20.25" x14ac:dyDescent="0.2">
      <c r="A1" s="3" t="s">
        <v>174</v>
      </c>
    </row>
    <row r="2" spans="1:16" x14ac:dyDescent="0.2">
      <c r="A2" s="43"/>
      <c r="B2" s="43"/>
      <c r="C2" s="43"/>
      <c r="D2" s="43"/>
      <c r="E2" s="43"/>
      <c r="F2" s="43"/>
      <c r="G2" s="43"/>
      <c r="H2" s="43"/>
      <c r="I2" s="43"/>
      <c r="J2" s="43"/>
      <c r="K2" s="43"/>
      <c r="L2" s="43"/>
    </row>
    <row r="3" spans="1:16" ht="21" x14ac:dyDescent="0.3">
      <c r="A3" s="156" t="s">
        <v>256</v>
      </c>
      <c r="B3" s="157"/>
      <c r="C3" s="157"/>
      <c r="D3" s="157"/>
      <c r="E3" s="157"/>
      <c r="F3" s="157"/>
      <c r="G3" s="157"/>
      <c r="H3" s="157"/>
      <c r="I3" s="157"/>
      <c r="J3" s="157"/>
      <c r="K3" s="157"/>
      <c r="L3" s="157"/>
    </row>
    <row r="4" spans="1:16" x14ac:dyDescent="0.2">
      <c r="A4" s="43"/>
      <c r="B4" s="43"/>
      <c r="C4" s="43"/>
      <c r="D4" s="43"/>
      <c r="E4" s="43"/>
      <c r="F4" s="43"/>
      <c r="G4" s="43"/>
      <c r="H4" s="43"/>
      <c r="I4" s="43"/>
      <c r="J4" s="43"/>
      <c r="K4" s="43"/>
      <c r="L4" s="43" t="s">
        <v>23</v>
      </c>
    </row>
    <row r="5" spans="1:16" s="39" customFormat="1" ht="36.75" customHeight="1" x14ac:dyDescent="0.2">
      <c r="A5" s="158" t="s">
        <v>24</v>
      </c>
      <c r="B5" s="158"/>
      <c r="C5" s="158" t="s">
        <v>25</v>
      </c>
      <c r="D5" s="158" t="s">
        <v>26</v>
      </c>
      <c r="E5" s="181" t="s">
        <v>27</v>
      </c>
      <c r="F5" s="181" t="s">
        <v>28</v>
      </c>
      <c r="G5" s="158" t="s">
        <v>29</v>
      </c>
      <c r="H5" s="181" t="s">
        <v>30</v>
      </c>
      <c r="I5" s="191" t="s">
        <v>31</v>
      </c>
      <c r="J5" s="191" t="s">
        <v>32</v>
      </c>
      <c r="K5" s="158" t="s">
        <v>33</v>
      </c>
      <c r="L5" s="158" t="s">
        <v>34</v>
      </c>
    </row>
    <row r="6" spans="1:16" s="39" customFormat="1" ht="36.75" customHeight="1" x14ac:dyDescent="0.2">
      <c r="A6" s="50" t="s">
        <v>35</v>
      </c>
      <c r="B6" s="50" t="s">
        <v>36</v>
      </c>
      <c r="C6" s="158"/>
      <c r="D6" s="158"/>
      <c r="E6" s="158"/>
      <c r="F6" s="158"/>
      <c r="G6" s="158"/>
      <c r="H6" s="181"/>
      <c r="I6" s="192"/>
      <c r="J6" s="192"/>
      <c r="K6" s="158"/>
      <c r="L6" s="158"/>
    </row>
    <row r="7" spans="1:16" ht="38.25" customHeight="1" x14ac:dyDescent="0.2">
      <c r="A7" s="47">
        <v>201</v>
      </c>
      <c r="B7" s="94" t="s">
        <v>195</v>
      </c>
      <c r="C7" s="104">
        <v>20</v>
      </c>
      <c r="D7" s="104"/>
      <c r="E7" s="104">
        <v>20</v>
      </c>
      <c r="F7" s="48"/>
      <c r="G7" s="48"/>
      <c r="H7" s="48"/>
      <c r="I7" s="48"/>
      <c r="J7" s="48"/>
      <c r="K7" s="48"/>
      <c r="L7" s="95"/>
      <c r="P7" s="145"/>
    </row>
    <row r="8" spans="1:16" ht="24" customHeight="1" x14ac:dyDescent="0.2">
      <c r="A8" s="47">
        <v>20114</v>
      </c>
      <c r="B8" s="102" t="s">
        <v>196</v>
      </c>
      <c r="C8" s="104">
        <v>20</v>
      </c>
      <c r="D8" s="104"/>
      <c r="E8" s="104">
        <v>20</v>
      </c>
      <c r="F8" s="48"/>
      <c r="G8" s="48"/>
      <c r="H8" s="48"/>
      <c r="I8" s="48"/>
      <c r="J8" s="48"/>
      <c r="K8" s="48"/>
      <c r="L8" s="48"/>
      <c r="P8" s="145"/>
    </row>
    <row r="9" spans="1:16" ht="29.25" customHeight="1" x14ac:dyDescent="0.2">
      <c r="A9" s="47">
        <v>2011404</v>
      </c>
      <c r="B9" s="101" t="s">
        <v>258</v>
      </c>
      <c r="C9" s="104">
        <v>20</v>
      </c>
      <c r="D9" s="104"/>
      <c r="E9" s="104">
        <v>20</v>
      </c>
      <c r="F9" s="48"/>
      <c r="G9" s="48"/>
      <c r="H9" s="48"/>
      <c r="I9" s="48"/>
      <c r="J9" s="48"/>
      <c r="K9" s="48"/>
      <c r="L9" s="95" t="s">
        <v>259</v>
      </c>
      <c r="P9" s="145"/>
    </row>
    <row r="10" spans="1:16" ht="19.5" customHeight="1" x14ac:dyDescent="0.2">
      <c r="A10" s="49" t="s">
        <v>197</v>
      </c>
      <c r="B10" s="96" t="s">
        <v>198</v>
      </c>
      <c r="C10" s="104">
        <f>SUM(C11,C14,C20,C22)</f>
        <v>42655.305287999996</v>
      </c>
      <c r="D10" s="104"/>
      <c r="E10" s="104">
        <f>SUM(E11,E14,E20,E22)</f>
        <v>42655.305287999996</v>
      </c>
      <c r="F10" s="48"/>
      <c r="G10" s="48"/>
      <c r="H10" s="48"/>
      <c r="I10" s="48"/>
      <c r="J10" s="48"/>
      <c r="K10" s="48"/>
      <c r="L10" s="95"/>
      <c r="P10" s="145"/>
    </row>
    <row r="11" spans="1:16" ht="19.5" customHeight="1" x14ac:dyDescent="0.2">
      <c r="A11" s="47" t="s">
        <v>199</v>
      </c>
      <c r="B11" s="96" t="s">
        <v>200</v>
      </c>
      <c r="C11" s="104">
        <f>C12+C13</f>
        <v>873.99</v>
      </c>
      <c r="D11" s="104"/>
      <c r="E11" s="104">
        <f>E12+E13</f>
        <v>873.99</v>
      </c>
      <c r="F11" s="48"/>
      <c r="G11" s="48"/>
      <c r="H11" s="48"/>
      <c r="I11" s="48"/>
      <c r="J11" s="48"/>
      <c r="K11" s="48"/>
      <c r="L11" s="95"/>
      <c r="P11" s="145"/>
    </row>
    <row r="12" spans="1:16" ht="19.5" customHeight="1" x14ac:dyDescent="0.2">
      <c r="A12" s="47" t="s">
        <v>201</v>
      </c>
      <c r="B12" s="96" t="s">
        <v>202</v>
      </c>
      <c r="C12" s="104">
        <v>854.25</v>
      </c>
      <c r="D12" s="104"/>
      <c r="E12" s="104">
        <v>854.25</v>
      </c>
      <c r="F12" s="48"/>
      <c r="G12" s="48"/>
      <c r="H12" s="48"/>
      <c r="I12" s="48"/>
      <c r="J12" s="48"/>
      <c r="K12" s="48"/>
      <c r="L12" s="95"/>
      <c r="P12" s="145"/>
    </row>
    <row r="13" spans="1:16" ht="51" customHeight="1" x14ac:dyDescent="0.2">
      <c r="A13" s="47" t="s">
        <v>203</v>
      </c>
      <c r="B13" s="96" t="s">
        <v>204</v>
      </c>
      <c r="C13" s="104">
        <v>19.739999999999998</v>
      </c>
      <c r="D13" s="104"/>
      <c r="E13" s="104">
        <v>19.739999999999998</v>
      </c>
      <c r="F13" s="48"/>
      <c r="G13" s="48"/>
      <c r="H13" s="48"/>
      <c r="I13" s="48"/>
      <c r="J13" s="48"/>
      <c r="K13" s="48"/>
      <c r="L13" s="103" t="s">
        <v>260</v>
      </c>
      <c r="P13" s="145"/>
    </row>
    <row r="14" spans="1:16" ht="19.5" customHeight="1" x14ac:dyDescent="0.2">
      <c r="A14" s="47" t="s">
        <v>205</v>
      </c>
      <c r="B14" s="96" t="s">
        <v>206</v>
      </c>
      <c r="C14" s="104">
        <f>SUM(C15:C19)</f>
        <v>41622.663639999999</v>
      </c>
      <c r="D14" s="104"/>
      <c r="E14" s="104">
        <f>SUM(E15:E19)</f>
        <v>41622.663639999999</v>
      </c>
      <c r="F14" s="48"/>
      <c r="G14" s="48"/>
      <c r="H14" s="48"/>
      <c r="I14" s="48"/>
      <c r="J14" s="48"/>
      <c r="K14" s="48"/>
      <c r="L14" s="95"/>
      <c r="P14" s="145"/>
    </row>
    <row r="15" spans="1:16" ht="26.25" customHeight="1" x14ac:dyDescent="0.2">
      <c r="A15" s="47">
        <v>2050201</v>
      </c>
      <c r="B15" s="96" t="s">
        <v>207</v>
      </c>
      <c r="C15" s="104">
        <v>605.29999999999995</v>
      </c>
      <c r="D15" s="104"/>
      <c r="E15" s="104">
        <v>605.29999999999995</v>
      </c>
      <c r="F15" s="48"/>
      <c r="G15" s="48"/>
      <c r="H15" s="48"/>
      <c r="I15" s="48"/>
      <c r="J15" s="48"/>
      <c r="K15" s="48"/>
      <c r="L15" s="95" t="s">
        <v>261</v>
      </c>
      <c r="P15" s="145"/>
    </row>
    <row r="16" spans="1:16" ht="81" customHeight="1" x14ac:dyDescent="0.2">
      <c r="A16" s="47" t="s">
        <v>208</v>
      </c>
      <c r="B16" s="96" t="s">
        <v>209</v>
      </c>
      <c r="C16" s="104">
        <v>22122.541748</v>
      </c>
      <c r="D16" s="104"/>
      <c r="E16" s="104">
        <v>22122.541748</v>
      </c>
      <c r="F16" s="48"/>
      <c r="G16" s="48"/>
      <c r="H16" s="48"/>
      <c r="I16" s="48"/>
      <c r="J16" s="48"/>
      <c r="K16" s="48"/>
      <c r="L16" s="95" t="s">
        <v>262</v>
      </c>
      <c r="P16" s="145"/>
    </row>
    <row r="17" spans="1:16" ht="68.25" customHeight="1" x14ac:dyDescent="0.2">
      <c r="A17" s="47" t="s">
        <v>210</v>
      </c>
      <c r="B17" s="96" t="s">
        <v>211</v>
      </c>
      <c r="C17" s="104">
        <v>11163.941316</v>
      </c>
      <c r="D17" s="104"/>
      <c r="E17" s="104">
        <v>11163.941316</v>
      </c>
      <c r="F17" s="48"/>
      <c r="G17" s="48"/>
      <c r="H17" s="48"/>
      <c r="I17" s="48"/>
      <c r="J17" s="48"/>
      <c r="K17" s="48"/>
      <c r="L17" s="103" t="s">
        <v>263</v>
      </c>
      <c r="P17" s="145"/>
    </row>
    <row r="18" spans="1:16" ht="42.75" customHeight="1" x14ac:dyDescent="0.2">
      <c r="A18" s="47" t="s">
        <v>212</v>
      </c>
      <c r="B18" s="96" t="s">
        <v>213</v>
      </c>
      <c r="C18" s="104">
        <f>6497.880576+57</f>
        <v>6554.8805759999996</v>
      </c>
      <c r="D18" s="104"/>
      <c r="E18" s="104">
        <v>6554.8805759999996</v>
      </c>
      <c r="F18" s="48"/>
      <c r="G18" s="48"/>
      <c r="H18" s="48"/>
      <c r="I18" s="48"/>
      <c r="J18" s="48"/>
      <c r="K18" s="48"/>
      <c r="L18" s="103" t="s">
        <v>266</v>
      </c>
      <c r="P18" s="145"/>
    </row>
    <row r="19" spans="1:16" ht="32.25" customHeight="1" x14ac:dyDescent="0.2">
      <c r="A19" s="47" t="s">
        <v>214</v>
      </c>
      <c r="B19" s="96" t="s">
        <v>215</v>
      </c>
      <c r="C19" s="104">
        <v>1176</v>
      </c>
      <c r="D19" s="104"/>
      <c r="E19" s="104">
        <v>1176</v>
      </c>
      <c r="F19" s="48"/>
      <c r="G19" s="48"/>
      <c r="H19" s="48"/>
      <c r="I19" s="48"/>
      <c r="J19" s="48"/>
      <c r="K19" s="48"/>
      <c r="L19" s="95" t="s">
        <v>265</v>
      </c>
      <c r="P19" s="145"/>
    </row>
    <row r="20" spans="1:16" ht="32.25" customHeight="1" x14ac:dyDescent="0.2">
      <c r="A20" s="47">
        <v>20507</v>
      </c>
      <c r="B20" s="96" t="s">
        <v>216</v>
      </c>
      <c r="C20" s="104">
        <f>C21</f>
        <v>138.91164800000001</v>
      </c>
      <c r="D20" s="104"/>
      <c r="E20" s="104">
        <f>E21</f>
        <v>138.91164800000001</v>
      </c>
      <c r="F20" s="48"/>
      <c r="G20" s="48"/>
      <c r="H20" s="48"/>
      <c r="I20" s="48"/>
      <c r="J20" s="48"/>
      <c r="K20" s="48"/>
      <c r="L20" s="95"/>
      <c r="P20" s="145"/>
    </row>
    <row r="21" spans="1:16" ht="29.25" customHeight="1" x14ac:dyDescent="0.2">
      <c r="A21" s="47">
        <v>2050701</v>
      </c>
      <c r="B21" s="96" t="s">
        <v>217</v>
      </c>
      <c r="C21" s="104">
        <v>138.91164800000001</v>
      </c>
      <c r="D21" s="104"/>
      <c r="E21" s="104">
        <v>138.91164800000001</v>
      </c>
      <c r="F21" s="48"/>
      <c r="G21" s="48"/>
      <c r="H21" s="48"/>
      <c r="I21" s="48"/>
      <c r="J21" s="48"/>
      <c r="K21" s="48"/>
      <c r="L21" s="103" t="s">
        <v>264</v>
      </c>
      <c r="P21" s="145"/>
    </row>
    <row r="22" spans="1:16" ht="24" x14ac:dyDescent="0.2">
      <c r="A22" s="47" t="s">
        <v>218</v>
      </c>
      <c r="B22" s="96" t="s">
        <v>219</v>
      </c>
      <c r="C22" s="104">
        <v>19.739999999999998</v>
      </c>
      <c r="D22" s="104"/>
      <c r="E22" s="104">
        <v>19.739999999999998</v>
      </c>
      <c r="F22" s="48"/>
      <c r="G22" s="48"/>
      <c r="H22" s="48"/>
      <c r="I22" s="48"/>
      <c r="J22" s="48"/>
      <c r="K22" s="48"/>
      <c r="L22" s="95"/>
      <c r="P22" s="145"/>
    </row>
    <row r="23" spans="1:16" ht="24.75" customHeight="1" x14ac:dyDescent="0.2">
      <c r="A23" s="6" t="s">
        <v>220</v>
      </c>
      <c r="B23" s="97" t="s">
        <v>221</v>
      </c>
      <c r="C23" s="105">
        <v>19.739999999999998</v>
      </c>
      <c r="D23" s="105"/>
      <c r="E23" s="105">
        <v>19.739999999999998</v>
      </c>
      <c r="F23" s="6"/>
      <c r="G23" s="6"/>
      <c r="H23" s="6"/>
      <c r="I23" s="6"/>
      <c r="J23" s="6"/>
      <c r="K23" s="6"/>
      <c r="L23" s="98" t="s">
        <v>267</v>
      </c>
      <c r="P23" s="145"/>
    </row>
    <row r="24" spans="1:16" ht="25.5" x14ac:dyDescent="0.2">
      <c r="A24" s="6" t="s">
        <v>222</v>
      </c>
      <c r="B24" s="97" t="s">
        <v>223</v>
      </c>
      <c r="C24" s="105">
        <v>3.29</v>
      </c>
      <c r="D24" s="105"/>
      <c r="E24" s="105">
        <v>3.29</v>
      </c>
      <c r="F24" s="6"/>
      <c r="G24" s="6"/>
      <c r="H24" s="6"/>
      <c r="I24" s="6"/>
      <c r="J24" s="6"/>
      <c r="K24" s="6"/>
      <c r="L24" s="99" t="s">
        <v>224</v>
      </c>
      <c r="P24" s="145"/>
    </row>
    <row r="25" spans="1:16" ht="24" x14ac:dyDescent="0.2">
      <c r="A25" s="6" t="s">
        <v>225</v>
      </c>
      <c r="B25" s="97" t="s">
        <v>226</v>
      </c>
      <c r="C25" s="105">
        <v>3.29</v>
      </c>
      <c r="D25" s="105"/>
      <c r="E25" s="105">
        <v>3.29</v>
      </c>
      <c r="F25" s="6"/>
      <c r="G25" s="6"/>
      <c r="H25" s="6"/>
      <c r="I25" s="6"/>
      <c r="J25" s="6"/>
      <c r="K25" s="6"/>
      <c r="L25" s="98"/>
      <c r="P25" s="145"/>
    </row>
    <row r="26" spans="1:16" ht="24" x14ac:dyDescent="0.2">
      <c r="A26" s="6" t="s">
        <v>227</v>
      </c>
      <c r="B26" s="97" t="s">
        <v>228</v>
      </c>
      <c r="C26" s="105">
        <v>3.29</v>
      </c>
      <c r="D26" s="105"/>
      <c r="E26" s="105">
        <v>3.29</v>
      </c>
      <c r="F26" s="6"/>
      <c r="G26" s="6"/>
      <c r="H26" s="6"/>
      <c r="I26" s="6"/>
      <c r="J26" s="6"/>
      <c r="K26" s="6"/>
      <c r="L26" s="103" t="s">
        <v>268</v>
      </c>
      <c r="P26" s="145"/>
    </row>
    <row r="27" spans="1:16" x14ac:dyDescent="0.2">
      <c r="A27" s="146">
        <v>208</v>
      </c>
      <c r="B27" s="97" t="s">
        <v>229</v>
      </c>
      <c r="C27" s="105">
        <f>C28+C30</f>
        <v>5997.1715020000001</v>
      </c>
      <c r="D27" s="105"/>
      <c r="E27" s="105">
        <f>E28+E30</f>
        <v>5997.1715020000001</v>
      </c>
      <c r="F27" s="6"/>
      <c r="G27" s="6"/>
      <c r="H27" s="6"/>
      <c r="I27" s="6"/>
      <c r="J27" s="6"/>
      <c r="K27" s="6"/>
      <c r="L27" s="98"/>
      <c r="P27" s="145"/>
    </row>
    <row r="28" spans="1:16" ht="24" x14ac:dyDescent="0.2">
      <c r="A28" s="6" t="s">
        <v>230</v>
      </c>
      <c r="B28" s="97" t="s">
        <v>231</v>
      </c>
      <c r="C28" s="105">
        <f>C29</f>
        <v>5738.9215020000001</v>
      </c>
      <c r="D28" s="105"/>
      <c r="E28" s="105">
        <f>E29</f>
        <v>5738.9215020000001</v>
      </c>
      <c r="F28" s="6"/>
      <c r="G28" s="6"/>
      <c r="H28" s="6"/>
      <c r="I28" s="6"/>
      <c r="J28" s="6"/>
      <c r="K28" s="6"/>
      <c r="L28" s="98"/>
      <c r="P28" s="145"/>
    </row>
    <row r="29" spans="1:16" ht="36" x14ac:dyDescent="0.2">
      <c r="A29" s="6" t="s">
        <v>232</v>
      </c>
      <c r="B29" s="97" t="s">
        <v>233</v>
      </c>
      <c r="C29" s="105">
        <v>5738.9215020000001</v>
      </c>
      <c r="D29" s="105"/>
      <c r="E29" s="105">
        <v>5738.9215020000001</v>
      </c>
      <c r="F29" s="6"/>
      <c r="G29" s="6"/>
      <c r="H29" s="6"/>
      <c r="I29" s="6"/>
      <c r="J29" s="6"/>
      <c r="K29" s="6"/>
      <c r="L29" s="98"/>
      <c r="P29" s="145"/>
    </row>
    <row r="30" spans="1:16" ht="24" x14ac:dyDescent="0.2">
      <c r="A30" s="6" t="s">
        <v>234</v>
      </c>
      <c r="B30" s="97" t="s">
        <v>235</v>
      </c>
      <c r="C30" s="105">
        <f>SUM(C31:C32)</f>
        <v>258.25</v>
      </c>
      <c r="D30" s="105"/>
      <c r="E30" s="105">
        <f>SUM(E31:E32)</f>
        <v>258.25</v>
      </c>
      <c r="F30" s="6"/>
      <c r="G30" s="6"/>
      <c r="H30" s="6"/>
      <c r="I30" s="6"/>
      <c r="J30" s="6"/>
      <c r="K30" s="6"/>
      <c r="L30" s="98"/>
      <c r="P30" s="145"/>
    </row>
    <row r="31" spans="1:16" ht="24" x14ac:dyDescent="0.2">
      <c r="A31" s="6" t="s">
        <v>236</v>
      </c>
      <c r="B31" s="97" t="s">
        <v>237</v>
      </c>
      <c r="C31" s="105">
        <v>114.78</v>
      </c>
      <c r="D31" s="105"/>
      <c r="E31" s="105">
        <v>114.78</v>
      </c>
      <c r="F31" s="6"/>
      <c r="G31" s="6"/>
      <c r="H31" s="6"/>
      <c r="I31" s="6"/>
      <c r="J31" s="6"/>
      <c r="K31" s="6"/>
      <c r="L31" s="98"/>
      <c r="P31" s="145"/>
    </row>
    <row r="32" spans="1:16" ht="24" x14ac:dyDescent="0.2">
      <c r="A32" s="6" t="s">
        <v>238</v>
      </c>
      <c r="B32" s="97" t="s">
        <v>252</v>
      </c>
      <c r="C32" s="105">
        <v>143.47</v>
      </c>
      <c r="D32" s="105"/>
      <c r="E32" s="105">
        <v>143.47</v>
      </c>
      <c r="F32" s="6"/>
      <c r="G32" s="6"/>
      <c r="H32" s="6"/>
      <c r="I32" s="6"/>
      <c r="J32" s="6"/>
      <c r="K32" s="6"/>
      <c r="L32" s="98"/>
      <c r="P32" s="145"/>
    </row>
    <row r="33" spans="1:16" ht="24" x14ac:dyDescent="0.2">
      <c r="A33" s="6" t="s">
        <v>239</v>
      </c>
      <c r="B33" s="97" t="s">
        <v>240</v>
      </c>
      <c r="C33" s="105">
        <f>C34</f>
        <v>2747.0326439999999</v>
      </c>
      <c r="D33" s="105"/>
      <c r="E33" s="105">
        <f>E34</f>
        <v>2747.0326439999999</v>
      </c>
      <c r="F33" s="6"/>
      <c r="G33" s="6"/>
      <c r="H33" s="6"/>
      <c r="I33" s="6"/>
      <c r="J33" s="6"/>
      <c r="K33" s="6"/>
      <c r="L33" s="98"/>
      <c r="P33" s="145"/>
    </row>
    <row r="34" spans="1:16" ht="24" x14ac:dyDescent="0.2">
      <c r="A34" s="6" t="s">
        <v>241</v>
      </c>
      <c r="B34" s="97" t="s">
        <v>242</v>
      </c>
      <c r="C34" s="105">
        <f>SUM(C35:C37)</f>
        <v>2747.0326439999999</v>
      </c>
      <c r="D34" s="105"/>
      <c r="E34" s="105">
        <f>SUM(E35:E37)</f>
        <v>2747.0326439999999</v>
      </c>
      <c r="F34" s="6"/>
      <c r="G34" s="6"/>
      <c r="H34" s="6"/>
      <c r="I34" s="6"/>
      <c r="J34" s="6"/>
      <c r="K34" s="6"/>
      <c r="L34" s="98"/>
      <c r="P34" s="145"/>
    </row>
    <row r="35" spans="1:16" ht="26.25" customHeight="1" x14ac:dyDescent="0.2">
      <c r="A35" s="6" t="s">
        <v>243</v>
      </c>
      <c r="B35" s="97" t="s">
        <v>244</v>
      </c>
      <c r="C35" s="105">
        <v>6.6926439999999996</v>
      </c>
      <c r="D35" s="105"/>
      <c r="E35" s="105">
        <v>6.6926439999999996</v>
      </c>
      <c r="F35" s="6"/>
      <c r="G35" s="6"/>
      <c r="H35" s="6"/>
      <c r="I35" s="6"/>
      <c r="J35" s="6"/>
      <c r="K35" s="6"/>
      <c r="L35" s="98"/>
      <c r="P35" s="145"/>
    </row>
    <row r="36" spans="1:16" ht="26.25" customHeight="1" x14ac:dyDescent="0.2">
      <c r="A36" s="6" t="s">
        <v>245</v>
      </c>
      <c r="B36" s="100" t="s">
        <v>253</v>
      </c>
      <c r="C36" s="105">
        <v>2001.93</v>
      </c>
      <c r="D36" s="105"/>
      <c r="E36" s="105">
        <v>2001.93</v>
      </c>
      <c r="F36" s="6"/>
      <c r="G36" s="6"/>
      <c r="H36" s="6"/>
      <c r="I36" s="6"/>
      <c r="J36" s="6"/>
      <c r="K36" s="6"/>
      <c r="L36" s="98"/>
      <c r="P36" s="145"/>
    </row>
    <row r="37" spans="1:16" ht="26.25" customHeight="1" x14ac:dyDescent="0.2">
      <c r="A37" s="6" t="s">
        <v>246</v>
      </c>
      <c r="B37" s="100" t="s">
        <v>254</v>
      </c>
      <c r="C37" s="105">
        <v>738.41</v>
      </c>
      <c r="D37" s="105"/>
      <c r="E37" s="105">
        <v>738.41</v>
      </c>
      <c r="F37" s="6"/>
      <c r="G37" s="6"/>
      <c r="H37" s="6"/>
      <c r="I37" s="6"/>
      <c r="J37" s="6"/>
      <c r="K37" s="6"/>
      <c r="L37" s="98"/>
      <c r="P37" s="145"/>
    </row>
    <row r="38" spans="1:16" ht="22.5" customHeight="1" x14ac:dyDescent="0.2">
      <c r="A38" s="6" t="s">
        <v>247</v>
      </c>
      <c r="B38" s="97" t="s">
        <v>66</v>
      </c>
      <c r="C38" s="105">
        <f>C39</f>
        <v>4168.03</v>
      </c>
      <c r="D38" s="105"/>
      <c r="E38" s="105">
        <f>E39</f>
        <v>4168.03</v>
      </c>
      <c r="F38" s="6"/>
      <c r="G38" s="6"/>
      <c r="H38" s="6"/>
      <c r="I38" s="6"/>
      <c r="J38" s="6"/>
      <c r="K38" s="6"/>
      <c r="L38" s="98"/>
      <c r="P38" s="145"/>
    </row>
    <row r="39" spans="1:16" ht="22.5" customHeight="1" x14ac:dyDescent="0.2">
      <c r="A39" s="6" t="s">
        <v>248</v>
      </c>
      <c r="B39" s="97" t="s">
        <v>249</v>
      </c>
      <c r="C39" s="105">
        <f>C40</f>
        <v>4168.03</v>
      </c>
      <c r="D39" s="105"/>
      <c r="E39" s="105">
        <f>E40</f>
        <v>4168.03</v>
      </c>
      <c r="F39" s="6"/>
      <c r="G39" s="6"/>
      <c r="H39" s="6"/>
      <c r="I39" s="6"/>
      <c r="J39" s="6"/>
      <c r="K39" s="6"/>
      <c r="L39" s="98"/>
      <c r="P39" s="145"/>
    </row>
    <row r="40" spans="1:16" ht="21" customHeight="1" x14ac:dyDescent="0.2">
      <c r="A40" s="6" t="s">
        <v>250</v>
      </c>
      <c r="B40" s="97" t="s">
        <v>251</v>
      </c>
      <c r="C40" s="105">
        <v>4168.03</v>
      </c>
      <c r="D40" s="105"/>
      <c r="E40" s="105">
        <v>4168.03</v>
      </c>
      <c r="F40" s="6"/>
      <c r="G40" s="6"/>
      <c r="H40" s="6"/>
      <c r="I40" s="6"/>
      <c r="J40" s="6"/>
      <c r="K40" s="6"/>
      <c r="L40" s="98"/>
      <c r="P40" s="145"/>
    </row>
    <row r="41" spans="1:16" ht="20.25" customHeight="1" x14ac:dyDescent="0.2">
      <c r="A41" s="154" t="s">
        <v>255</v>
      </c>
      <c r="B41" s="155"/>
      <c r="C41" s="105">
        <f>SUM(C7,C10,C24,C27,C33,C38)</f>
        <v>55590.829433999992</v>
      </c>
      <c r="D41" s="105"/>
      <c r="E41" s="105">
        <f>E7+E10+E24+E27+E33+E38</f>
        <v>55590.829433999992</v>
      </c>
      <c r="F41" s="6"/>
      <c r="G41" s="6"/>
      <c r="H41" s="6"/>
      <c r="I41" s="6"/>
      <c r="J41" s="6"/>
      <c r="K41" s="6"/>
      <c r="L41" s="98"/>
      <c r="P41" s="145"/>
    </row>
    <row r="44" spans="1:16" x14ac:dyDescent="0.2">
      <c r="C44" s="109"/>
    </row>
    <row r="47" spans="1:16" x14ac:dyDescent="0.2">
      <c r="C47" s="145"/>
    </row>
  </sheetData>
  <mergeCells count="13">
    <mergeCell ref="A41:B41"/>
    <mergeCell ref="K5:K6"/>
    <mergeCell ref="L5:L6"/>
    <mergeCell ref="A3:L3"/>
    <mergeCell ref="A5:B5"/>
    <mergeCell ref="C5:C6"/>
    <mergeCell ref="D5:D6"/>
    <mergeCell ref="E5:E6"/>
    <mergeCell ref="F5:F6"/>
    <mergeCell ref="G5:G6"/>
    <mergeCell ref="H5:H6"/>
    <mergeCell ref="I5:I6"/>
    <mergeCell ref="J5:J6"/>
  </mergeCells>
  <phoneticPr fontId="24" type="noConversion"/>
  <pageMargins left="0.8" right="0.7" top="0.61"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H5" sqref="A5:H41"/>
    </sheetView>
  </sheetViews>
  <sheetFormatPr defaultRowHeight="12.75" x14ac:dyDescent="0.2"/>
  <cols>
    <col min="1" max="1" width="15.33203125" style="40" customWidth="1"/>
    <col min="2" max="2" width="40.33203125" style="40" customWidth="1"/>
    <col min="3" max="5" width="18.83203125" style="2" customWidth="1"/>
    <col min="6" max="6" width="16.1640625" style="41" customWidth="1"/>
    <col min="7" max="8" width="18.83203125" style="2" customWidth="1"/>
    <col min="9" max="16384" width="9.33203125" style="2"/>
  </cols>
  <sheetData>
    <row r="1" spans="1:11" ht="20.25" x14ac:dyDescent="0.2">
      <c r="A1" s="3" t="s">
        <v>175</v>
      </c>
    </row>
    <row r="2" spans="1:11" x14ac:dyDescent="0.2">
      <c r="A2" s="42"/>
      <c r="B2" s="42"/>
      <c r="C2" s="43"/>
      <c r="D2" s="43"/>
      <c r="E2" s="43"/>
      <c r="F2" s="44"/>
      <c r="G2" s="43"/>
      <c r="H2" s="43"/>
    </row>
    <row r="3" spans="1:11" ht="21" x14ac:dyDescent="0.3">
      <c r="A3" s="156" t="s">
        <v>273</v>
      </c>
      <c r="B3" s="157"/>
      <c r="C3" s="157"/>
      <c r="D3" s="157"/>
      <c r="E3" s="157"/>
      <c r="F3" s="157"/>
      <c r="G3" s="157"/>
      <c r="H3" s="157"/>
    </row>
    <row r="4" spans="1:11" x14ac:dyDescent="0.2">
      <c r="A4" s="42"/>
      <c r="B4" s="42"/>
      <c r="C4" s="43"/>
      <c r="D4" s="43"/>
      <c r="E4" s="43"/>
      <c r="F4" s="44"/>
      <c r="G4" s="43"/>
      <c r="H4" s="45" t="s">
        <v>23</v>
      </c>
    </row>
    <row r="5" spans="1:11" s="39" customFormat="1" ht="13.5" customHeight="1" x14ac:dyDescent="0.2">
      <c r="A5" s="158" t="s">
        <v>24</v>
      </c>
      <c r="B5" s="158"/>
      <c r="C5" s="158" t="s">
        <v>25</v>
      </c>
      <c r="D5" s="181" t="s">
        <v>37</v>
      </c>
      <c r="E5" s="181" t="s">
        <v>38</v>
      </c>
      <c r="F5" s="191" t="s">
        <v>39</v>
      </c>
      <c r="G5" s="181" t="s">
        <v>40</v>
      </c>
      <c r="H5" s="158" t="s">
        <v>34</v>
      </c>
    </row>
    <row r="6" spans="1:11" s="39" customFormat="1" x14ac:dyDescent="0.2">
      <c r="A6" s="46" t="s">
        <v>35</v>
      </c>
      <c r="B6" s="46" t="s">
        <v>36</v>
      </c>
      <c r="C6" s="158"/>
      <c r="D6" s="158"/>
      <c r="E6" s="158"/>
      <c r="F6" s="192"/>
      <c r="G6" s="158"/>
      <c r="H6" s="158"/>
    </row>
    <row r="7" spans="1:11" ht="20.25" customHeight="1" x14ac:dyDescent="0.2">
      <c r="A7" s="47">
        <v>201</v>
      </c>
      <c r="B7" s="106" t="s">
        <v>195</v>
      </c>
      <c r="C7" s="104">
        <f t="shared" ref="C7:C40" si="0">D7+E7</f>
        <v>20</v>
      </c>
      <c r="D7" s="48"/>
      <c r="E7" s="48">
        <v>20</v>
      </c>
      <c r="F7" s="107"/>
      <c r="G7" s="48"/>
      <c r="H7" s="48"/>
      <c r="K7" s="109"/>
    </row>
    <row r="8" spans="1:11" ht="20.25" customHeight="1" x14ac:dyDescent="0.2">
      <c r="A8" s="47">
        <v>20114</v>
      </c>
      <c r="B8" s="106" t="s">
        <v>196</v>
      </c>
      <c r="C8" s="104">
        <f t="shared" si="0"/>
        <v>20</v>
      </c>
      <c r="D8" s="48"/>
      <c r="E8" s="48">
        <v>20</v>
      </c>
      <c r="F8" s="107"/>
      <c r="G8" s="48"/>
      <c r="H8" s="48"/>
      <c r="K8" s="109"/>
    </row>
    <row r="9" spans="1:11" ht="20.25" customHeight="1" x14ac:dyDescent="0.2">
      <c r="A9" s="47">
        <v>2011404</v>
      </c>
      <c r="B9" s="106" t="s">
        <v>257</v>
      </c>
      <c r="C9" s="104">
        <f t="shared" si="0"/>
        <v>20</v>
      </c>
      <c r="D9" s="48"/>
      <c r="E9" s="48">
        <v>20</v>
      </c>
      <c r="F9" s="107"/>
      <c r="G9" s="48"/>
      <c r="H9" s="48"/>
      <c r="K9" s="109"/>
    </row>
    <row r="10" spans="1:11" ht="20.25" customHeight="1" x14ac:dyDescent="0.2">
      <c r="A10" s="49" t="s">
        <v>197</v>
      </c>
      <c r="B10" s="106" t="s">
        <v>198</v>
      </c>
      <c r="C10" s="104">
        <f t="shared" si="0"/>
        <v>42655.305287999996</v>
      </c>
      <c r="D10" s="104">
        <f>SUM(D11,D14,D20,D22)</f>
        <v>42287.045287999994</v>
      </c>
      <c r="E10" s="48">
        <v>368.26000000000005</v>
      </c>
      <c r="F10" s="107"/>
      <c r="G10" s="48"/>
      <c r="H10" s="48"/>
      <c r="K10" s="109"/>
    </row>
    <row r="11" spans="1:11" ht="20.25" customHeight="1" x14ac:dyDescent="0.2">
      <c r="A11" s="47" t="s">
        <v>199</v>
      </c>
      <c r="B11" s="106" t="s">
        <v>200</v>
      </c>
      <c r="C11" s="104">
        <f t="shared" si="0"/>
        <v>873.99</v>
      </c>
      <c r="D11" s="48">
        <v>854.25</v>
      </c>
      <c r="E11" s="48">
        <v>19.739999999999998</v>
      </c>
      <c r="F11" s="107"/>
      <c r="G11" s="48"/>
      <c r="H11" s="48"/>
      <c r="K11" s="109"/>
    </row>
    <row r="12" spans="1:11" ht="20.25" customHeight="1" x14ac:dyDescent="0.2">
      <c r="A12" s="47" t="s">
        <v>201</v>
      </c>
      <c r="B12" s="106" t="s">
        <v>202</v>
      </c>
      <c r="C12" s="104">
        <f t="shared" si="0"/>
        <v>854.25</v>
      </c>
      <c r="D12" s="48">
        <v>854.25</v>
      </c>
      <c r="E12" s="48"/>
      <c r="F12" s="107"/>
      <c r="G12" s="48"/>
      <c r="H12" s="48"/>
      <c r="K12" s="109"/>
    </row>
    <row r="13" spans="1:11" ht="20.25" customHeight="1" x14ac:dyDescent="0.2">
      <c r="A13" s="47" t="s">
        <v>203</v>
      </c>
      <c r="B13" s="106" t="s">
        <v>204</v>
      </c>
      <c r="C13" s="104">
        <f t="shared" si="0"/>
        <v>19.739999999999998</v>
      </c>
      <c r="D13" s="48"/>
      <c r="E13" s="48">
        <v>19.739999999999998</v>
      </c>
      <c r="F13" s="107"/>
      <c r="G13" s="48"/>
      <c r="H13" s="48"/>
      <c r="K13" s="109"/>
    </row>
    <row r="14" spans="1:11" ht="20.25" customHeight="1" x14ac:dyDescent="0.2">
      <c r="A14" s="47" t="s">
        <v>205</v>
      </c>
      <c r="B14" s="106" t="s">
        <v>206</v>
      </c>
      <c r="C14" s="104">
        <f t="shared" si="0"/>
        <v>41622.663639999999</v>
      </c>
      <c r="D14" s="104">
        <v>41296.293639999996</v>
      </c>
      <c r="E14" s="104">
        <f>SUM(E15:E19)</f>
        <v>326.37</v>
      </c>
      <c r="F14" s="107"/>
      <c r="G14" s="48"/>
      <c r="H14" s="48"/>
      <c r="K14" s="109"/>
    </row>
    <row r="15" spans="1:11" ht="20.25" customHeight="1" x14ac:dyDescent="0.2">
      <c r="A15" s="47">
        <v>2050201</v>
      </c>
      <c r="B15" s="106" t="s">
        <v>207</v>
      </c>
      <c r="C15" s="104">
        <f t="shared" si="0"/>
        <v>605.29999999999995</v>
      </c>
      <c r="D15" s="48">
        <v>491.43999999999994</v>
      </c>
      <c r="E15" s="48">
        <v>113.86</v>
      </c>
      <c r="F15" s="107"/>
      <c r="G15" s="48"/>
      <c r="H15" s="48"/>
      <c r="K15" s="109"/>
    </row>
    <row r="16" spans="1:11" ht="20.25" customHeight="1" x14ac:dyDescent="0.2">
      <c r="A16" s="47" t="s">
        <v>208</v>
      </c>
      <c r="B16" s="106" t="s">
        <v>209</v>
      </c>
      <c r="C16" s="104">
        <f t="shared" si="0"/>
        <v>22122.539999999997</v>
      </c>
      <c r="D16" s="48">
        <v>22026.42</v>
      </c>
      <c r="E16" s="48">
        <v>96.11999999999999</v>
      </c>
      <c r="F16" s="107"/>
      <c r="G16" s="48"/>
      <c r="H16" s="48"/>
      <c r="K16" s="109"/>
    </row>
    <row r="17" spans="1:11" ht="20.25" customHeight="1" x14ac:dyDescent="0.2">
      <c r="A17" s="47" t="s">
        <v>210</v>
      </c>
      <c r="B17" s="106" t="s">
        <v>211</v>
      </c>
      <c r="C17" s="104">
        <f t="shared" si="0"/>
        <v>11163.939999999999</v>
      </c>
      <c r="D17" s="48">
        <v>11104.56</v>
      </c>
      <c r="E17" s="48">
        <v>59.38</v>
      </c>
      <c r="F17" s="107"/>
      <c r="G17" s="48"/>
      <c r="H17" s="48"/>
      <c r="K17" s="109"/>
    </row>
    <row r="18" spans="1:11" ht="20.25" customHeight="1" x14ac:dyDescent="0.2">
      <c r="A18" s="47" t="s">
        <v>212</v>
      </c>
      <c r="B18" s="106" t="s">
        <v>213</v>
      </c>
      <c r="C18" s="104">
        <f t="shared" si="0"/>
        <v>6554.88</v>
      </c>
      <c r="D18" s="48">
        <v>6497.87</v>
      </c>
      <c r="E18" s="48">
        <v>57.01</v>
      </c>
      <c r="F18" s="107"/>
      <c r="G18" s="48"/>
      <c r="H18" s="48"/>
      <c r="K18" s="109"/>
    </row>
    <row r="19" spans="1:11" ht="20.25" customHeight="1" x14ac:dyDescent="0.2">
      <c r="A19" s="47" t="s">
        <v>214</v>
      </c>
      <c r="B19" s="106" t="s">
        <v>215</v>
      </c>
      <c r="C19" s="104">
        <f t="shared" si="0"/>
        <v>1176</v>
      </c>
      <c r="D19" s="48">
        <v>1176</v>
      </c>
      <c r="E19" s="48"/>
      <c r="F19" s="107"/>
      <c r="G19" s="48"/>
      <c r="H19" s="48"/>
      <c r="K19" s="109"/>
    </row>
    <row r="20" spans="1:11" ht="20.25" customHeight="1" x14ac:dyDescent="0.2">
      <c r="A20" s="146">
        <v>20507</v>
      </c>
      <c r="B20" s="131" t="s">
        <v>216</v>
      </c>
      <c r="C20" s="104">
        <f t="shared" si="0"/>
        <v>138.91164800000001</v>
      </c>
      <c r="D20" s="104">
        <v>136.50164800000002</v>
      </c>
      <c r="E20" s="104">
        <f>E21</f>
        <v>2.41</v>
      </c>
      <c r="F20" s="108"/>
      <c r="G20" s="6"/>
      <c r="H20" s="6"/>
      <c r="K20" s="109"/>
    </row>
    <row r="21" spans="1:11" ht="20.25" customHeight="1" x14ac:dyDescent="0.2">
      <c r="A21" s="146">
        <v>2050701</v>
      </c>
      <c r="B21" s="131" t="s">
        <v>217</v>
      </c>
      <c r="C21" s="104">
        <f t="shared" si="0"/>
        <v>138.91</v>
      </c>
      <c r="D21" s="6">
        <v>136.5</v>
      </c>
      <c r="E21" s="6">
        <v>2.41</v>
      </c>
      <c r="F21" s="108"/>
      <c r="G21" s="6"/>
      <c r="H21" s="6"/>
      <c r="K21" s="109"/>
    </row>
    <row r="22" spans="1:11" ht="20.25" customHeight="1" x14ac:dyDescent="0.2">
      <c r="A22" s="146" t="s">
        <v>218</v>
      </c>
      <c r="B22" s="131" t="s">
        <v>219</v>
      </c>
      <c r="C22" s="104">
        <f t="shared" si="0"/>
        <v>19.739999999999998</v>
      </c>
      <c r="D22" s="6"/>
      <c r="E22" s="6">
        <v>19.739999999999998</v>
      </c>
      <c r="F22" s="108"/>
      <c r="G22" s="6"/>
      <c r="H22" s="6"/>
      <c r="K22" s="109"/>
    </row>
    <row r="23" spans="1:11" ht="20.25" customHeight="1" x14ac:dyDescent="0.2">
      <c r="A23" s="146" t="s">
        <v>220</v>
      </c>
      <c r="B23" s="131" t="s">
        <v>221</v>
      </c>
      <c r="C23" s="104">
        <f t="shared" si="0"/>
        <v>19.739999999999998</v>
      </c>
      <c r="D23" s="6"/>
      <c r="E23" s="6">
        <v>19.739999999999998</v>
      </c>
      <c r="F23" s="108"/>
      <c r="G23" s="6"/>
      <c r="H23" s="6"/>
      <c r="K23" s="109"/>
    </row>
    <row r="24" spans="1:11" ht="20.25" customHeight="1" x14ac:dyDescent="0.2">
      <c r="A24" s="146" t="s">
        <v>222</v>
      </c>
      <c r="B24" s="131" t="s">
        <v>223</v>
      </c>
      <c r="C24" s="104">
        <f t="shared" si="0"/>
        <v>3.29</v>
      </c>
      <c r="D24" s="6"/>
      <c r="E24" s="6">
        <v>3.29</v>
      </c>
      <c r="F24" s="108"/>
      <c r="G24" s="6"/>
      <c r="H24" s="6"/>
      <c r="K24" s="109"/>
    </row>
    <row r="25" spans="1:11" ht="20.25" customHeight="1" x14ac:dyDescent="0.2">
      <c r="A25" s="146" t="s">
        <v>225</v>
      </c>
      <c r="B25" s="131" t="s">
        <v>226</v>
      </c>
      <c r="C25" s="104">
        <f t="shared" si="0"/>
        <v>3.29</v>
      </c>
      <c r="D25" s="6"/>
      <c r="E25" s="6">
        <v>3.29</v>
      </c>
      <c r="F25" s="108"/>
      <c r="G25" s="6"/>
      <c r="H25" s="6"/>
      <c r="K25" s="109"/>
    </row>
    <row r="26" spans="1:11" ht="20.25" customHeight="1" x14ac:dyDescent="0.2">
      <c r="A26" s="146" t="s">
        <v>227</v>
      </c>
      <c r="B26" s="131" t="s">
        <v>228</v>
      </c>
      <c r="C26" s="104">
        <f t="shared" si="0"/>
        <v>3.29</v>
      </c>
      <c r="D26" s="6"/>
      <c r="E26" s="6">
        <v>3.29</v>
      </c>
      <c r="F26" s="108"/>
      <c r="G26" s="6"/>
      <c r="H26" s="6"/>
      <c r="K26" s="109"/>
    </row>
    <row r="27" spans="1:11" ht="20.25" customHeight="1" x14ac:dyDescent="0.2">
      <c r="A27" s="146">
        <v>208</v>
      </c>
      <c r="B27" s="131" t="s">
        <v>229</v>
      </c>
      <c r="C27" s="104">
        <f t="shared" si="0"/>
        <v>5997.17</v>
      </c>
      <c r="D27" s="6">
        <v>5997.17</v>
      </c>
      <c r="E27" s="6"/>
      <c r="F27" s="108"/>
      <c r="G27" s="6"/>
      <c r="H27" s="6"/>
      <c r="K27" s="109"/>
    </row>
    <row r="28" spans="1:11" ht="20.25" customHeight="1" x14ac:dyDescent="0.2">
      <c r="A28" s="146" t="s">
        <v>230</v>
      </c>
      <c r="B28" s="131" t="s">
        <v>231</v>
      </c>
      <c r="C28" s="104">
        <f t="shared" si="0"/>
        <v>5738.92</v>
      </c>
      <c r="D28" s="6">
        <v>5738.92</v>
      </c>
      <c r="E28" s="6"/>
      <c r="F28" s="108"/>
      <c r="G28" s="6"/>
      <c r="H28" s="6"/>
      <c r="K28" s="109"/>
    </row>
    <row r="29" spans="1:11" ht="20.25" customHeight="1" x14ac:dyDescent="0.2">
      <c r="A29" s="146" t="s">
        <v>232</v>
      </c>
      <c r="B29" s="131" t="s">
        <v>233</v>
      </c>
      <c r="C29" s="104">
        <f t="shared" si="0"/>
        <v>5738.92</v>
      </c>
      <c r="D29" s="6">
        <v>5738.92</v>
      </c>
      <c r="E29" s="6"/>
      <c r="F29" s="108"/>
      <c r="G29" s="6"/>
      <c r="H29" s="6"/>
      <c r="K29" s="109"/>
    </row>
    <row r="30" spans="1:11" ht="20.25" customHeight="1" x14ac:dyDescent="0.2">
      <c r="A30" s="146" t="s">
        <v>234</v>
      </c>
      <c r="B30" s="131" t="s">
        <v>235</v>
      </c>
      <c r="C30" s="104">
        <f t="shared" si="0"/>
        <v>258.25</v>
      </c>
      <c r="D30" s="6">
        <v>258.25</v>
      </c>
      <c r="E30" s="6"/>
      <c r="F30" s="108"/>
      <c r="G30" s="6"/>
      <c r="H30" s="6"/>
      <c r="K30" s="109"/>
    </row>
    <row r="31" spans="1:11" ht="20.25" customHeight="1" x14ac:dyDescent="0.2">
      <c r="A31" s="146" t="s">
        <v>236</v>
      </c>
      <c r="B31" s="131" t="s">
        <v>237</v>
      </c>
      <c r="C31" s="104">
        <f t="shared" si="0"/>
        <v>114.78</v>
      </c>
      <c r="D31" s="6">
        <v>114.78</v>
      </c>
      <c r="E31" s="6"/>
      <c r="F31" s="108"/>
      <c r="G31" s="6"/>
      <c r="H31" s="6"/>
      <c r="K31" s="109"/>
    </row>
    <row r="32" spans="1:11" ht="20.25" customHeight="1" x14ac:dyDescent="0.2">
      <c r="A32" s="146" t="s">
        <v>238</v>
      </c>
      <c r="B32" s="131" t="s">
        <v>269</v>
      </c>
      <c r="C32" s="104">
        <f t="shared" si="0"/>
        <v>143.47</v>
      </c>
      <c r="D32" s="6">
        <v>143.47</v>
      </c>
      <c r="E32" s="6"/>
      <c r="F32" s="108"/>
      <c r="G32" s="6"/>
      <c r="H32" s="6"/>
      <c r="K32" s="109"/>
    </row>
    <row r="33" spans="1:11" ht="20.25" customHeight="1" x14ac:dyDescent="0.2">
      <c r="A33" s="146" t="s">
        <v>239</v>
      </c>
      <c r="B33" s="131" t="s">
        <v>240</v>
      </c>
      <c r="C33" s="104">
        <f t="shared" si="0"/>
        <v>2747.03</v>
      </c>
      <c r="D33" s="6">
        <v>2747.03</v>
      </c>
      <c r="E33" s="6"/>
      <c r="F33" s="108"/>
      <c r="G33" s="6"/>
      <c r="H33" s="6"/>
      <c r="K33" s="109"/>
    </row>
    <row r="34" spans="1:11" ht="20.25" customHeight="1" x14ac:dyDescent="0.2">
      <c r="A34" s="146" t="s">
        <v>241</v>
      </c>
      <c r="B34" s="131" t="s">
        <v>242</v>
      </c>
      <c r="C34" s="104">
        <f t="shared" si="0"/>
        <v>2747.03</v>
      </c>
      <c r="D34" s="6">
        <v>2747.03</v>
      </c>
      <c r="E34" s="6"/>
      <c r="F34" s="108"/>
      <c r="G34" s="6"/>
      <c r="H34" s="6"/>
      <c r="K34" s="109"/>
    </row>
    <row r="35" spans="1:11" ht="20.25" customHeight="1" x14ac:dyDescent="0.2">
      <c r="A35" s="146" t="s">
        <v>243</v>
      </c>
      <c r="B35" s="131" t="s">
        <v>244</v>
      </c>
      <c r="C35" s="104">
        <f t="shared" si="0"/>
        <v>6.69</v>
      </c>
      <c r="D35" s="6">
        <v>6.69</v>
      </c>
      <c r="E35" s="6"/>
      <c r="F35" s="108"/>
      <c r="G35" s="6"/>
      <c r="H35" s="6"/>
      <c r="K35" s="109"/>
    </row>
    <row r="36" spans="1:11" ht="20.25" customHeight="1" x14ac:dyDescent="0.2">
      <c r="A36" s="146" t="s">
        <v>245</v>
      </c>
      <c r="B36" s="131" t="s">
        <v>270</v>
      </c>
      <c r="C36" s="104">
        <f t="shared" si="0"/>
        <v>2001.93</v>
      </c>
      <c r="D36" s="6">
        <v>2001.93</v>
      </c>
      <c r="E36" s="6"/>
      <c r="F36" s="108"/>
      <c r="G36" s="6"/>
      <c r="H36" s="6"/>
      <c r="K36" s="109"/>
    </row>
    <row r="37" spans="1:11" ht="20.25" customHeight="1" x14ac:dyDescent="0.2">
      <c r="A37" s="146" t="s">
        <v>246</v>
      </c>
      <c r="B37" s="131" t="s">
        <v>271</v>
      </c>
      <c r="C37" s="104">
        <f t="shared" si="0"/>
        <v>738.41</v>
      </c>
      <c r="D37" s="6">
        <v>738.41</v>
      </c>
      <c r="E37" s="6"/>
      <c r="F37" s="108"/>
      <c r="G37" s="6"/>
      <c r="H37" s="6"/>
      <c r="K37" s="109"/>
    </row>
    <row r="38" spans="1:11" ht="20.25" customHeight="1" x14ac:dyDescent="0.2">
      <c r="A38" s="146" t="s">
        <v>247</v>
      </c>
      <c r="B38" s="131" t="s">
        <v>66</v>
      </c>
      <c r="C38" s="104">
        <f t="shared" si="0"/>
        <v>4168.03</v>
      </c>
      <c r="D38" s="6">
        <v>4168.03</v>
      </c>
      <c r="E38" s="6"/>
      <c r="F38" s="108"/>
      <c r="G38" s="6"/>
      <c r="H38" s="6"/>
      <c r="K38" s="109"/>
    </row>
    <row r="39" spans="1:11" ht="20.25" customHeight="1" x14ac:dyDescent="0.2">
      <c r="A39" s="146" t="s">
        <v>248</v>
      </c>
      <c r="B39" s="131" t="s">
        <v>249</v>
      </c>
      <c r="C39" s="104">
        <f t="shared" si="0"/>
        <v>4168.03</v>
      </c>
      <c r="D39" s="6">
        <v>4168.03</v>
      </c>
      <c r="E39" s="6"/>
      <c r="F39" s="108"/>
      <c r="G39" s="6"/>
      <c r="H39" s="6"/>
      <c r="K39" s="109"/>
    </row>
    <row r="40" spans="1:11" ht="20.25" customHeight="1" x14ac:dyDescent="0.2">
      <c r="A40" s="146" t="s">
        <v>250</v>
      </c>
      <c r="B40" s="131" t="s">
        <v>251</v>
      </c>
      <c r="C40" s="104">
        <f t="shared" si="0"/>
        <v>4168.03</v>
      </c>
      <c r="D40" s="6">
        <v>4168.03</v>
      </c>
      <c r="E40" s="6"/>
      <c r="F40" s="108"/>
      <c r="G40" s="6"/>
      <c r="H40" s="6"/>
      <c r="K40" s="109"/>
    </row>
    <row r="41" spans="1:11" ht="20.25" customHeight="1" x14ac:dyDescent="0.2">
      <c r="A41" s="130" t="s">
        <v>272</v>
      </c>
      <c r="B41" s="131"/>
      <c r="C41" s="105">
        <f>C7+C10+C24+C27+C33+C38</f>
        <v>55590.825287999993</v>
      </c>
      <c r="D41" s="105">
        <f>D7+D10+D24+D27+D33+D38</f>
        <v>55199.27528799999</v>
      </c>
      <c r="E41" s="105">
        <f>E7+E10+E24+E27+E33+E38</f>
        <v>391.55000000000007</v>
      </c>
      <c r="F41" s="108"/>
      <c r="G41" s="6"/>
      <c r="H41" s="6"/>
      <c r="K41" s="109"/>
    </row>
    <row r="47" spans="1:11" x14ac:dyDescent="0.2">
      <c r="D47" s="109"/>
      <c r="E47" s="109"/>
    </row>
    <row r="49" spans="4:5" x14ac:dyDescent="0.2">
      <c r="D49" s="145"/>
      <c r="E49" s="145"/>
    </row>
  </sheetData>
  <mergeCells count="8">
    <mergeCell ref="A3:H3"/>
    <mergeCell ref="A5:B5"/>
    <mergeCell ref="C5:C6"/>
    <mergeCell ref="D5:D6"/>
    <mergeCell ref="E5:E6"/>
    <mergeCell ref="F5:F6"/>
    <mergeCell ref="G5:G6"/>
    <mergeCell ref="H5:H6"/>
  </mergeCells>
  <phoneticPr fontId="2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0"/>
  <sheetViews>
    <sheetView workbookViewId="0">
      <selection activeCell="H4" sqref="A4:H20"/>
    </sheetView>
  </sheetViews>
  <sheetFormatPr defaultColWidth="10.6640625" defaultRowHeight="12.75" x14ac:dyDescent="0.2"/>
  <cols>
    <col min="1" max="1" width="42.6640625" style="37" customWidth="1"/>
    <col min="2" max="2" width="15.6640625" style="37" customWidth="1"/>
    <col min="3" max="3" width="22.5" style="37" customWidth="1"/>
    <col min="4" max="5" width="17" style="37" customWidth="1"/>
    <col min="6" max="6" width="18.83203125" style="37" customWidth="1"/>
    <col min="7" max="7" width="10.6640625" style="37" hidden="1" customWidth="1"/>
    <col min="8" max="8" width="10.6640625" style="37"/>
    <col min="9" max="16384" width="10.6640625" style="22"/>
  </cols>
  <sheetData>
    <row r="1" spans="1:255" ht="24.75" customHeight="1" x14ac:dyDescent="0.2">
      <c r="A1" s="3" t="s">
        <v>176</v>
      </c>
    </row>
    <row r="2" spans="1:255" ht="33" customHeight="1" x14ac:dyDescent="0.2">
      <c r="A2" s="159" t="s">
        <v>274</v>
      </c>
      <c r="B2" s="160"/>
      <c r="C2" s="160"/>
      <c r="D2" s="160"/>
      <c r="E2" s="160"/>
      <c r="F2" s="160"/>
    </row>
    <row r="3" spans="1:255" x14ac:dyDescent="0.2">
      <c r="A3" s="161"/>
      <c r="B3" s="160"/>
      <c r="C3" s="162" t="s">
        <v>1</v>
      </c>
      <c r="D3" s="162"/>
      <c r="E3" s="162"/>
      <c r="F3" s="162"/>
      <c r="G3" s="162"/>
      <c r="H3" s="162"/>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row>
    <row r="4" spans="1:255" ht="21.75" customHeight="1" x14ac:dyDescent="0.2">
      <c r="A4" s="204" t="s">
        <v>41</v>
      </c>
      <c r="B4" s="205"/>
      <c r="C4" s="204" t="s">
        <v>42</v>
      </c>
      <c r="D4" s="205"/>
      <c r="E4" s="205"/>
      <c r="F4" s="205"/>
      <c r="G4" s="38"/>
      <c r="H4" s="152" t="s">
        <v>2</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row>
    <row r="5" spans="1:255" ht="21.75" customHeight="1" x14ac:dyDescent="0.2">
      <c r="A5" s="189" t="s">
        <v>3</v>
      </c>
      <c r="B5" s="189" t="s">
        <v>4</v>
      </c>
      <c r="C5" s="189" t="s">
        <v>3</v>
      </c>
      <c r="D5" s="189" t="s">
        <v>43</v>
      </c>
      <c r="E5" s="189" t="s">
        <v>44</v>
      </c>
      <c r="F5" s="189" t="s">
        <v>45</v>
      </c>
      <c r="G5" s="38"/>
      <c r="H5" s="152"/>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row>
    <row r="6" spans="1:255" ht="24" customHeight="1" x14ac:dyDescent="0.2">
      <c r="A6" s="206" t="s">
        <v>46</v>
      </c>
      <c r="B6" s="207">
        <f>B7+B10</f>
        <v>55590.83</v>
      </c>
      <c r="C6" s="56" t="s">
        <v>6</v>
      </c>
      <c r="D6" s="208">
        <f>E6</f>
        <v>20</v>
      </c>
      <c r="E6" s="208">
        <v>20</v>
      </c>
      <c r="F6" s="208"/>
      <c r="G6" s="38"/>
      <c r="H6" s="38"/>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row>
    <row r="7" spans="1:255" ht="24" customHeight="1" x14ac:dyDescent="0.2">
      <c r="A7" s="206" t="s">
        <v>47</v>
      </c>
      <c r="B7" s="207">
        <v>55590.83</v>
      </c>
      <c r="C7" s="56" t="s">
        <v>8</v>
      </c>
      <c r="D7" s="208">
        <f t="shared" ref="D7:D14" si="0">E7</f>
        <v>0</v>
      </c>
      <c r="E7" s="208"/>
      <c r="F7" s="208"/>
      <c r="G7" s="38"/>
      <c r="H7" s="38"/>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row>
    <row r="8" spans="1:255" ht="24" customHeight="1" x14ac:dyDescent="0.2">
      <c r="A8" s="209" t="s">
        <v>48</v>
      </c>
      <c r="B8" s="206"/>
      <c r="C8" s="56" t="s">
        <v>10</v>
      </c>
      <c r="D8" s="208">
        <f t="shared" si="0"/>
        <v>0</v>
      </c>
      <c r="E8" s="208"/>
      <c r="F8" s="208"/>
      <c r="G8" s="38"/>
      <c r="H8" s="38"/>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row>
    <row r="9" spans="1:255" ht="24" customHeight="1" x14ac:dyDescent="0.2">
      <c r="A9" s="206" t="s">
        <v>49</v>
      </c>
      <c r="B9" s="206"/>
      <c r="C9" s="56" t="s">
        <v>12</v>
      </c>
      <c r="D9" s="208">
        <f t="shared" si="0"/>
        <v>0</v>
      </c>
      <c r="E9" s="208"/>
      <c r="F9" s="208"/>
      <c r="G9" s="38"/>
      <c r="H9" s="38"/>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row>
    <row r="10" spans="1:255" ht="24" customHeight="1" x14ac:dyDescent="0.2">
      <c r="A10" s="206" t="s">
        <v>50</v>
      </c>
      <c r="B10" s="206"/>
      <c r="C10" s="210" t="s">
        <v>14</v>
      </c>
      <c r="D10" s="208">
        <f t="shared" si="0"/>
        <v>42655.31</v>
      </c>
      <c r="E10" s="208">
        <v>42655.31</v>
      </c>
      <c r="F10" s="208"/>
      <c r="G10" s="38"/>
      <c r="H10" s="38"/>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row>
    <row r="11" spans="1:255" ht="24" customHeight="1" x14ac:dyDescent="0.2">
      <c r="A11" s="206"/>
      <c r="B11" s="206"/>
      <c r="C11" s="21" t="s">
        <v>190</v>
      </c>
      <c r="D11" s="208">
        <f t="shared" si="0"/>
        <v>3.29</v>
      </c>
      <c r="E11" s="208">
        <v>3.29</v>
      </c>
      <c r="F11" s="208"/>
      <c r="G11" s="38"/>
      <c r="H11" s="38"/>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row>
    <row r="12" spans="1:255" ht="24" customHeight="1" x14ac:dyDescent="0.2">
      <c r="A12" s="206"/>
      <c r="B12" s="206"/>
      <c r="C12" s="110" t="s">
        <v>275</v>
      </c>
      <c r="D12" s="208">
        <f t="shared" si="0"/>
        <v>5997.17</v>
      </c>
      <c r="E12" s="208">
        <v>5997.17</v>
      </c>
      <c r="F12" s="208"/>
      <c r="G12" s="38"/>
      <c r="H12" s="38"/>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row>
    <row r="13" spans="1:255" ht="24" customHeight="1" x14ac:dyDescent="0.2">
      <c r="A13" s="206" t="s">
        <v>51</v>
      </c>
      <c r="B13" s="206"/>
      <c r="C13" s="21" t="s">
        <v>276</v>
      </c>
      <c r="D13" s="208">
        <f t="shared" si="0"/>
        <v>2747.03</v>
      </c>
      <c r="E13" s="208">
        <v>2747.03</v>
      </c>
      <c r="F13" s="208"/>
      <c r="G13" s="38"/>
      <c r="H13" s="38"/>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row>
    <row r="14" spans="1:255" ht="24" customHeight="1" x14ac:dyDescent="0.2">
      <c r="A14" s="206" t="s">
        <v>47</v>
      </c>
      <c r="B14" s="206"/>
      <c r="C14" s="21" t="s">
        <v>277</v>
      </c>
      <c r="D14" s="208">
        <f t="shared" si="0"/>
        <v>4168.03</v>
      </c>
      <c r="E14" s="208">
        <v>4168.03</v>
      </c>
      <c r="F14" s="208"/>
      <c r="G14" s="38"/>
      <c r="H14" s="38"/>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row>
    <row r="15" spans="1:255" ht="24" customHeight="1" x14ac:dyDescent="0.2">
      <c r="A15" s="209" t="s">
        <v>48</v>
      </c>
      <c r="B15" s="206"/>
      <c r="C15" s="208"/>
      <c r="D15" s="208"/>
      <c r="E15" s="208"/>
      <c r="F15" s="208"/>
      <c r="G15" s="38"/>
      <c r="H15" s="38"/>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row>
    <row r="16" spans="1:255" ht="24" customHeight="1" x14ac:dyDescent="0.2">
      <c r="A16" s="206" t="s">
        <v>52</v>
      </c>
      <c r="B16" s="206"/>
      <c r="C16" s="208"/>
      <c r="D16" s="208"/>
      <c r="E16" s="208"/>
      <c r="F16" s="208"/>
      <c r="G16" s="38"/>
      <c r="H16" s="38"/>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row>
    <row r="17" spans="1:255" ht="24" customHeight="1" x14ac:dyDescent="0.2">
      <c r="A17" s="206" t="s">
        <v>50</v>
      </c>
      <c r="B17" s="206"/>
      <c r="C17" s="208"/>
      <c r="D17" s="208"/>
      <c r="E17" s="208"/>
      <c r="F17" s="208"/>
      <c r="G17" s="38"/>
      <c r="H17" s="38"/>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row>
    <row r="18" spans="1:255" ht="24" customHeight="1" x14ac:dyDescent="0.2">
      <c r="A18" s="206"/>
      <c r="B18" s="206"/>
      <c r="C18" s="211" t="s">
        <v>53</v>
      </c>
      <c r="D18" s="208"/>
      <c r="E18" s="208"/>
      <c r="F18" s="208"/>
      <c r="G18" s="38"/>
      <c r="H18" s="38"/>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row>
    <row r="19" spans="1:255" ht="24" customHeight="1" x14ac:dyDescent="0.2">
      <c r="A19" s="206"/>
      <c r="B19" s="206"/>
      <c r="C19" s="208"/>
      <c r="D19" s="208"/>
      <c r="E19" s="208"/>
      <c r="F19" s="208"/>
      <c r="G19" s="38"/>
      <c r="H19" s="38"/>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row>
    <row r="20" spans="1:255" ht="30" customHeight="1" x14ac:dyDescent="0.2">
      <c r="A20" s="189" t="s">
        <v>54</v>
      </c>
      <c r="B20" s="189">
        <f>B6+B13</f>
        <v>55590.83</v>
      </c>
      <c r="C20" s="111" t="s">
        <v>55</v>
      </c>
      <c r="D20" s="212">
        <f>SUM(D6:D14)</f>
        <v>55590.829999999994</v>
      </c>
      <c r="E20" s="212">
        <f>SUM(E6:E14)</f>
        <v>55590.829999999994</v>
      </c>
      <c r="F20" s="212"/>
      <c r="G20" s="112"/>
      <c r="H20" s="112"/>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row>
  </sheetData>
  <mergeCells count="6">
    <mergeCell ref="A2:F2"/>
    <mergeCell ref="A3:B3"/>
    <mergeCell ref="C3:H3"/>
    <mergeCell ref="A4:B4"/>
    <mergeCell ref="C4:F4"/>
    <mergeCell ref="H4:H5"/>
  </mergeCells>
  <phoneticPr fontId="24" type="noConversion"/>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J5" sqref="A5:J42"/>
    </sheetView>
  </sheetViews>
  <sheetFormatPr defaultRowHeight="12.75" x14ac:dyDescent="0.2"/>
  <cols>
    <col min="1" max="3" width="5.6640625" style="30" customWidth="1"/>
    <col min="4" max="4" width="21.5" style="10" customWidth="1"/>
    <col min="5" max="8" width="18" style="10" customWidth="1"/>
    <col min="9" max="9" width="21.33203125" style="10" customWidth="1"/>
    <col min="10" max="10" width="18" style="10" customWidth="1"/>
    <col min="11" max="16384" width="9.33203125" style="10"/>
  </cols>
  <sheetData>
    <row r="1" spans="1:10" ht="20.25" x14ac:dyDescent="0.2">
      <c r="A1" s="3" t="s">
        <v>177</v>
      </c>
    </row>
    <row r="2" spans="1:10" s="7" customFormat="1" x14ac:dyDescent="0.2">
      <c r="A2" s="31"/>
      <c r="B2" s="31"/>
      <c r="C2" s="31"/>
    </row>
    <row r="3" spans="1:10" ht="30" customHeight="1" x14ac:dyDescent="0.2">
      <c r="A3" s="151" t="s">
        <v>278</v>
      </c>
      <c r="B3" s="151"/>
      <c r="C3" s="151"/>
      <c r="D3" s="163"/>
      <c r="E3" s="163"/>
      <c r="F3" s="163"/>
      <c r="G3" s="163"/>
      <c r="H3" s="163"/>
      <c r="I3" s="164"/>
      <c r="J3" s="164"/>
    </row>
    <row r="4" spans="1:10" x14ac:dyDescent="0.2">
      <c r="A4" s="32" t="s">
        <v>56</v>
      </c>
      <c r="B4" s="32"/>
      <c r="C4" s="32"/>
      <c r="D4" s="13"/>
      <c r="E4" s="13"/>
      <c r="F4" s="13"/>
      <c r="G4" s="13"/>
      <c r="H4" s="13"/>
      <c r="I4" s="13"/>
      <c r="J4" s="36" t="s">
        <v>1</v>
      </c>
    </row>
    <row r="5" spans="1:10" s="9" customFormat="1" ht="20.100000000000001" customHeight="1" x14ac:dyDescent="0.2">
      <c r="A5" s="165" t="s">
        <v>57</v>
      </c>
      <c r="B5" s="165"/>
      <c r="C5" s="165"/>
      <c r="D5" s="152" t="s">
        <v>58</v>
      </c>
      <c r="E5" s="152" t="s">
        <v>59</v>
      </c>
      <c r="F5" s="152" t="s">
        <v>37</v>
      </c>
      <c r="G5" s="152" t="s">
        <v>38</v>
      </c>
      <c r="H5" s="152"/>
      <c r="I5" s="152"/>
      <c r="J5" s="152" t="s">
        <v>2</v>
      </c>
    </row>
    <row r="6" spans="1:10" s="9" customFormat="1" ht="20.100000000000001" customHeight="1" x14ac:dyDescent="0.2">
      <c r="A6" s="132" t="s">
        <v>60</v>
      </c>
      <c r="B6" s="132" t="s">
        <v>61</v>
      </c>
      <c r="C6" s="132" t="s">
        <v>62</v>
      </c>
      <c r="D6" s="152"/>
      <c r="E6" s="152"/>
      <c r="F6" s="152"/>
      <c r="G6" s="128" t="s">
        <v>63</v>
      </c>
      <c r="H6" s="128" t="s">
        <v>64</v>
      </c>
      <c r="I6" s="128" t="s">
        <v>65</v>
      </c>
      <c r="J6" s="152"/>
    </row>
    <row r="7" spans="1:10" s="9" customFormat="1" ht="20.100000000000001" customHeight="1" x14ac:dyDescent="0.2">
      <c r="A7" s="152" t="s">
        <v>43</v>
      </c>
      <c r="B7" s="152"/>
      <c r="C7" s="152"/>
      <c r="D7" s="152"/>
      <c r="E7" s="116">
        <f>E42</f>
        <v>55590.83</v>
      </c>
      <c r="F7" s="116">
        <f>F42</f>
        <v>55199.28</v>
      </c>
      <c r="G7" s="116">
        <f>G42</f>
        <v>391.55000000000007</v>
      </c>
      <c r="H7" s="116">
        <f>H42</f>
        <v>391.55000000000007</v>
      </c>
      <c r="I7" s="128"/>
      <c r="J7" s="128"/>
    </row>
    <row r="8" spans="1:10" s="9" customFormat="1" ht="20.100000000000001" customHeight="1" x14ac:dyDescent="0.2">
      <c r="A8" s="117">
        <v>201</v>
      </c>
      <c r="B8" s="113"/>
      <c r="C8" s="113"/>
      <c r="D8" s="119" t="s">
        <v>195</v>
      </c>
      <c r="E8" s="114">
        <f>F8+G8</f>
        <v>20</v>
      </c>
      <c r="F8" s="114"/>
      <c r="G8" s="114">
        <v>20</v>
      </c>
      <c r="H8" s="114">
        <v>20</v>
      </c>
      <c r="I8" s="114"/>
      <c r="J8" s="114"/>
    </row>
    <row r="9" spans="1:10" s="9" customFormat="1" ht="20.100000000000001" customHeight="1" x14ac:dyDescent="0.2">
      <c r="A9" s="117">
        <v>201</v>
      </c>
      <c r="B9" s="117">
        <v>14</v>
      </c>
      <c r="C9" s="113"/>
      <c r="D9" s="119" t="s">
        <v>196</v>
      </c>
      <c r="E9" s="114">
        <f t="shared" ref="E9:E41" si="0">F9+G9</f>
        <v>20</v>
      </c>
      <c r="F9" s="114"/>
      <c r="G9" s="114">
        <v>20</v>
      </c>
      <c r="H9" s="114">
        <v>20</v>
      </c>
      <c r="I9" s="114"/>
      <c r="J9" s="114"/>
    </row>
    <row r="10" spans="1:10" s="9" customFormat="1" ht="24.75" customHeight="1" x14ac:dyDescent="0.2">
      <c r="A10" s="117">
        <v>201</v>
      </c>
      <c r="B10" s="117">
        <v>14</v>
      </c>
      <c r="C10" s="117" t="s">
        <v>280</v>
      </c>
      <c r="D10" s="119" t="s">
        <v>257</v>
      </c>
      <c r="E10" s="114">
        <f t="shared" si="0"/>
        <v>20</v>
      </c>
      <c r="F10" s="114"/>
      <c r="G10" s="114">
        <v>20</v>
      </c>
      <c r="H10" s="114">
        <v>20</v>
      </c>
      <c r="I10" s="114"/>
      <c r="J10" s="114"/>
    </row>
    <row r="11" spans="1:10" s="9" customFormat="1" ht="20.100000000000001" customHeight="1" x14ac:dyDescent="0.2">
      <c r="A11" s="117">
        <v>205</v>
      </c>
      <c r="B11" s="117" t="s">
        <v>281</v>
      </c>
      <c r="C11" s="117"/>
      <c r="D11" s="120" t="s">
        <v>198</v>
      </c>
      <c r="E11" s="114">
        <f t="shared" si="0"/>
        <v>42655.310000000005</v>
      </c>
      <c r="F11" s="114">
        <v>42287.05</v>
      </c>
      <c r="G11" s="114">
        <v>368.26000000000005</v>
      </c>
      <c r="H11" s="114">
        <v>368.26000000000005</v>
      </c>
      <c r="I11" s="114"/>
      <c r="J11" s="114"/>
    </row>
    <row r="12" spans="1:10" s="9" customFormat="1" ht="20.100000000000001" customHeight="1" x14ac:dyDescent="0.2">
      <c r="A12" s="117">
        <v>205</v>
      </c>
      <c r="B12" s="117" t="s">
        <v>286</v>
      </c>
      <c r="C12" s="113"/>
      <c r="D12" s="120" t="s">
        <v>200</v>
      </c>
      <c r="E12" s="114">
        <f t="shared" si="0"/>
        <v>873.99</v>
      </c>
      <c r="F12" s="114">
        <v>854.25</v>
      </c>
      <c r="G12" s="114">
        <v>19.739999999999998</v>
      </c>
      <c r="H12" s="114">
        <v>19.739999999999998</v>
      </c>
      <c r="I12" s="114"/>
      <c r="J12" s="114"/>
    </row>
    <row r="13" spans="1:10" s="9" customFormat="1" ht="20.100000000000001" customHeight="1" x14ac:dyDescent="0.2">
      <c r="A13" s="117">
        <v>205</v>
      </c>
      <c r="B13" s="117" t="s">
        <v>286</v>
      </c>
      <c r="C13" s="117" t="s">
        <v>282</v>
      </c>
      <c r="D13" s="120" t="s">
        <v>202</v>
      </c>
      <c r="E13" s="114">
        <f t="shared" si="0"/>
        <v>854.25</v>
      </c>
      <c r="F13" s="114">
        <v>854.25</v>
      </c>
      <c r="G13" s="114"/>
      <c r="H13" s="114"/>
      <c r="I13" s="114"/>
      <c r="J13" s="114"/>
    </row>
    <row r="14" spans="1:10" s="9" customFormat="1" ht="24" customHeight="1" x14ac:dyDescent="0.2">
      <c r="A14" s="117">
        <v>205</v>
      </c>
      <c r="B14" s="117" t="s">
        <v>286</v>
      </c>
      <c r="C14" s="117" t="s">
        <v>283</v>
      </c>
      <c r="D14" s="120" t="s">
        <v>204</v>
      </c>
      <c r="E14" s="114">
        <f t="shared" si="0"/>
        <v>19.739999999999998</v>
      </c>
      <c r="F14" s="114"/>
      <c r="G14" s="114">
        <v>19.739999999999998</v>
      </c>
      <c r="H14" s="114">
        <v>19.739999999999998</v>
      </c>
      <c r="I14" s="114"/>
      <c r="J14" s="114"/>
    </row>
    <row r="15" spans="1:10" s="9" customFormat="1" ht="20.100000000000001" customHeight="1" x14ac:dyDescent="0.2">
      <c r="A15" s="117">
        <v>205</v>
      </c>
      <c r="B15" s="117" t="s">
        <v>287</v>
      </c>
      <c r="C15" s="113"/>
      <c r="D15" s="120" t="s">
        <v>206</v>
      </c>
      <c r="E15" s="114">
        <f t="shared" si="0"/>
        <v>41622.660000000003</v>
      </c>
      <c r="F15" s="114">
        <v>41296.29</v>
      </c>
      <c r="G15" s="114">
        <v>326.37</v>
      </c>
      <c r="H15" s="114">
        <v>326.37</v>
      </c>
      <c r="I15" s="114"/>
      <c r="J15" s="114"/>
    </row>
    <row r="16" spans="1:10" s="9" customFormat="1" ht="20.100000000000001" customHeight="1" x14ac:dyDescent="0.2">
      <c r="A16" s="117">
        <v>205</v>
      </c>
      <c r="B16" s="117" t="s">
        <v>287</v>
      </c>
      <c r="C16" s="117" t="s">
        <v>282</v>
      </c>
      <c r="D16" s="120" t="s">
        <v>207</v>
      </c>
      <c r="E16" s="114">
        <f t="shared" si="0"/>
        <v>605.29999999999995</v>
      </c>
      <c r="F16" s="114">
        <v>491.43999999999994</v>
      </c>
      <c r="G16" s="114">
        <v>113.86</v>
      </c>
      <c r="H16" s="114">
        <v>113.86</v>
      </c>
      <c r="I16" s="114"/>
      <c r="J16" s="114"/>
    </row>
    <row r="17" spans="1:10" s="9" customFormat="1" ht="20.100000000000001" customHeight="1" x14ac:dyDescent="0.2">
      <c r="A17" s="117">
        <v>205</v>
      </c>
      <c r="B17" s="117" t="s">
        <v>284</v>
      </c>
      <c r="C17" s="117" t="s">
        <v>284</v>
      </c>
      <c r="D17" s="120" t="s">
        <v>209</v>
      </c>
      <c r="E17" s="114">
        <f t="shared" si="0"/>
        <v>22122.539999999997</v>
      </c>
      <c r="F17" s="114">
        <v>22026.42</v>
      </c>
      <c r="G17" s="114">
        <v>96.11999999999999</v>
      </c>
      <c r="H17" s="114">
        <v>96.11999999999999</v>
      </c>
      <c r="I17" s="114"/>
      <c r="J17" s="114"/>
    </row>
    <row r="18" spans="1:10" s="9" customFormat="1" ht="20.100000000000001" customHeight="1" x14ac:dyDescent="0.2">
      <c r="A18" s="117">
        <v>205</v>
      </c>
      <c r="B18" s="117" t="s">
        <v>287</v>
      </c>
      <c r="C18" s="117" t="s">
        <v>285</v>
      </c>
      <c r="D18" s="120" t="s">
        <v>211</v>
      </c>
      <c r="E18" s="114">
        <f t="shared" si="0"/>
        <v>11163.939999999999</v>
      </c>
      <c r="F18" s="114">
        <v>11104.56</v>
      </c>
      <c r="G18" s="114">
        <v>59.38</v>
      </c>
      <c r="H18" s="114">
        <v>59.38</v>
      </c>
      <c r="I18" s="114"/>
      <c r="J18" s="114"/>
    </row>
    <row r="19" spans="1:10" s="9" customFormat="1" ht="20.100000000000001" customHeight="1" x14ac:dyDescent="0.2">
      <c r="A19" s="117">
        <v>205</v>
      </c>
      <c r="B19" s="117" t="s">
        <v>287</v>
      </c>
      <c r="C19" s="117" t="s">
        <v>279</v>
      </c>
      <c r="D19" s="120" t="s">
        <v>213</v>
      </c>
      <c r="E19" s="114">
        <f t="shared" si="0"/>
        <v>6554.88</v>
      </c>
      <c r="F19" s="114">
        <v>6497.87</v>
      </c>
      <c r="G19" s="114">
        <v>57.01</v>
      </c>
      <c r="H19" s="114">
        <v>57.01</v>
      </c>
      <c r="I19" s="114"/>
      <c r="J19" s="114"/>
    </row>
    <row r="20" spans="1:10" s="9" customFormat="1" ht="20.100000000000001" customHeight="1" x14ac:dyDescent="0.2">
      <c r="A20" s="117">
        <v>205</v>
      </c>
      <c r="B20" s="117" t="s">
        <v>287</v>
      </c>
      <c r="C20" s="117" t="s">
        <v>283</v>
      </c>
      <c r="D20" s="120" t="s">
        <v>215</v>
      </c>
      <c r="E20" s="114">
        <f t="shared" si="0"/>
        <v>1176</v>
      </c>
      <c r="F20" s="114">
        <v>1176</v>
      </c>
      <c r="G20" s="114"/>
      <c r="H20" s="114"/>
      <c r="I20" s="114"/>
      <c r="J20" s="114"/>
    </row>
    <row r="21" spans="1:10" s="9" customFormat="1" ht="29.25" customHeight="1" x14ac:dyDescent="0.2">
      <c r="A21" s="117">
        <v>205</v>
      </c>
      <c r="B21" s="117" t="s">
        <v>295</v>
      </c>
      <c r="C21" s="113"/>
      <c r="D21" s="120" t="s">
        <v>216</v>
      </c>
      <c r="E21" s="114">
        <f t="shared" si="0"/>
        <v>138.91</v>
      </c>
      <c r="F21" s="114">
        <v>136.5</v>
      </c>
      <c r="G21" s="114">
        <v>2.41</v>
      </c>
      <c r="H21" s="114">
        <v>2.41</v>
      </c>
      <c r="I21" s="114"/>
      <c r="J21" s="114"/>
    </row>
    <row r="22" spans="1:10" s="9" customFormat="1" ht="20.100000000000001" customHeight="1" x14ac:dyDescent="0.2">
      <c r="A22" s="117">
        <v>205</v>
      </c>
      <c r="B22" s="117" t="s">
        <v>295</v>
      </c>
      <c r="C22" s="117" t="s">
        <v>282</v>
      </c>
      <c r="D22" s="121" t="s">
        <v>217</v>
      </c>
      <c r="E22" s="114">
        <f t="shared" si="0"/>
        <v>138.91</v>
      </c>
      <c r="F22" s="114">
        <v>136.5</v>
      </c>
      <c r="G22" s="114">
        <v>2.41</v>
      </c>
      <c r="H22" s="114">
        <v>2.41</v>
      </c>
      <c r="I22" s="114"/>
      <c r="J22" s="114"/>
    </row>
    <row r="23" spans="1:10" s="9" customFormat="1" ht="24.75" customHeight="1" x14ac:dyDescent="0.2">
      <c r="A23" s="117">
        <v>205</v>
      </c>
      <c r="B23" s="117" t="s">
        <v>288</v>
      </c>
      <c r="C23" s="113"/>
      <c r="D23" s="121" t="s">
        <v>219</v>
      </c>
      <c r="E23" s="114">
        <f t="shared" si="0"/>
        <v>19.739999999999998</v>
      </c>
      <c r="F23" s="114"/>
      <c r="G23" s="114">
        <v>19.739999999999998</v>
      </c>
      <c r="H23" s="114">
        <v>19.739999999999998</v>
      </c>
      <c r="I23" s="114"/>
      <c r="J23" s="114"/>
    </row>
    <row r="24" spans="1:10" s="9" customFormat="1" ht="20.100000000000001" customHeight="1" x14ac:dyDescent="0.2">
      <c r="A24" s="117">
        <v>205</v>
      </c>
      <c r="B24" s="117" t="s">
        <v>288</v>
      </c>
      <c r="C24" s="117" t="s">
        <v>282</v>
      </c>
      <c r="D24" s="121" t="s">
        <v>221</v>
      </c>
      <c r="E24" s="114">
        <f t="shared" si="0"/>
        <v>19.739999999999998</v>
      </c>
      <c r="F24" s="114"/>
      <c r="G24" s="114">
        <v>19.739999999999998</v>
      </c>
      <c r="H24" s="114">
        <v>19.739999999999998</v>
      </c>
      <c r="I24" s="114"/>
      <c r="J24" s="114"/>
    </row>
    <row r="25" spans="1:10" s="9" customFormat="1" ht="20.100000000000001" customHeight="1" x14ac:dyDescent="0.2">
      <c r="A25" s="117">
        <v>206</v>
      </c>
      <c r="B25" s="117"/>
      <c r="C25" s="117"/>
      <c r="D25" s="121" t="s">
        <v>223</v>
      </c>
      <c r="E25" s="114">
        <f t="shared" si="0"/>
        <v>3.29</v>
      </c>
      <c r="F25" s="114"/>
      <c r="G25" s="114">
        <v>3.29</v>
      </c>
      <c r="H25" s="114">
        <v>3.29</v>
      </c>
      <c r="I25" s="114"/>
      <c r="J25" s="114"/>
    </row>
    <row r="26" spans="1:10" s="9" customFormat="1" ht="20.100000000000001" customHeight="1" x14ac:dyDescent="0.2">
      <c r="A26" s="117">
        <v>206</v>
      </c>
      <c r="B26" s="117" t="s">
        <v>294</v>
      </c>
      <c r="C26" s="113"/>
      <c r="D26" s="121" t="s">
        <v>226</v>
      </c>
      <c r="E26" s="114">
        <f t="shared" si="0"/>
        <v>3.29</v>
      </c>
      <c r="F26" s="114"/>
      <c r="G26" s="114">
        <v>3.29</v>
      </c>
      <c r="H26" s="114">
        <v>3.29</v>
      </c>
      <c r="I26" s="114"/>
      <c r="J26" s="114"/>
    </row>
    <row r="27" spans="1:10" s="9" customFormat="1" ht="20.100000000000001" customHeight="1" x14ac:dyDescent="0.2">
      <c r="A27" s="117">
        <v>206</v>
      </c>
      <c r="B27" s="117" t="s">
        <v>283</v>
      </c>
      <c r="C27" s="117" t="s">
        <v>283</v>
      </c>
      <c r="D27" s="121" t="s">
        <v>228</v>
      </c>
      <c r="E27" s="114">
        <f t="shared" si="0"/>
        <v>3.29</v>
      </c>
      <c r="F27" s="114"/>
      <c r="G27" s="114">
        <v>3.29</v>
      </c>
      <c r="H27" s="114">
        <v>3.29</v>
      </c>
      <c r="I27" s="114"/>
      <c r="J27" s="114"/>
    </row>
    <row r="28" spans="1:10" s="9" customFormat="1" ht="26.25" customHeight="1" x14ac:dyDescent="0.2">
      <c r="A28" s="117">
        <v>208</v>
      </c>
      <c r="B28" s="117"/>
      <c r="C28" s="117"/>
      <c r="D28" s="121" t="s">
        <v>229</v>
      </c>
      <c r="E28" s="114">
        <f t="shared" si="0"/>
        <v>5997.17</v>
      </c>
      <c r="F28" s="114">
        <v>5997.17</v>
      </c>
      <c r="G28" s="114"/>
      <c r="H28" s="114"/>
      <c r="I28" s="114"/>
      <c r="J28" s="114"/>
    </row>
    <row r="29" spans="1:10" s="9" customFormat="1" ht="25.5" customHeight="1" x14ac:dyDescent="0.2">
      <c r="A29" s="117">
        <v>208</v>
      </c>
      <c r="B29" s="117" t="s">
        <v>293</v>
      </c>
      <c r="C29" s="113"/>
      <c r="D29" s="121" t="s">
        <v>231</v>
      </c>
      <c r="E29" s="114">
        <f t="shared" si="0"/>
        <v>5738.92</v>
      </c>
      <c r="F29" s="114">
        <v>5738.92</v>
      </c>
      <c r="G29" s="114"/>
      <c r="H29" s="114"/>
      <c r="I29" s="114"/>
      <c r="J29" s="114"/>
    </row>
    <row r="30" spans="1:10" s="9" customFormat="1" ht="25.5" customHeight="1" x14ac:dyDescent="0.2">
      <c r="A30" s="117">
        <v>208</v>
      </c>
      <c r="B30" s="117" t="s">
        <v>281</v>
      </c>
      <c r="C30" s="117" t="s">
        <v>281</v>
      </c>
      <c r="D30" s="121" t="s">
        <v>233</v>
      </c>
      <c r="E30" s="114">
        <f t="shared" si="0"/>
        <v>5738.92</v>
      </c>
      <c r="F30" s="114">
        <v>5738.92</v>
      </c>
      <c r="G30" s="114"/>
      <c r="H30" s="114"/>
      <c r="I30" s="114"/>
      <c r="J30" s="114"/>
    </row>
    <row r="31" spans="1:10" s="9" customFormat="1" ht="24.75" customHeight="1" x14ac:dyDescent="0.2">
      <c r="A31" s="117">
        <v>208</v>
      </c>
      <c r="B31" s="117" t="s">
        <v>292</v>
      </c>
      <c r="C31" s="113"/>
      <c r="D31" s="121" t="s">
        <v>235</v>
      </c>
      <c r="E31" s="114">
        <f t="shared" si="0"/>
        <v>258.25</v>
      </c>
      <c r="F31" s="114">
        <v>258.25</v>
      </c>
      <c r="G31" s="114"/>
      <c r="H31" s="114"/>
      <c r="I31" s="114"/>
      <c r="J31" s="114"/>
    </row>
    <row r="32" spans="1:10" s="9" customFormat="1" ht="25.5" customHeight="1" x14ac:dyDescent="0.2">
      <c r="A32" s="117">
        <v>208</v>
      </c>
      <c r="B32" s="117" t="s">
        <v>291</v>
      </c>
      <c r="C32" s="117" t="s">
        <v>284</v>
      </c>
      <c r="D32" s="121" t="s">
        <v>237</v>
      </c>
      <c r="E32" s="114">
        <f t="shared" si="0"/>
        <v>114.78</v>
      </c>
      <c r="F32" s="114">
        <v>114.78</v>
      </c>
      <c r="G32" s="114"/>
      <c r="H32" s="114"/>
      <c r="I32" s="114"/>
      <c r="J32" s="114"/>
    </row>
    <row r="33" spans="1:10" s="9" customFormat="1" ht="28.5" customHeight="1" x14ac:dyDescent="0.2">
      <c r="A33" s="117">
        <v>208</v>
      </c>
      <c r="B33" s="117" t="s">
        <v>291</v>
      </c>
      <c r="C33" s="117" t="s">
        <v>285</v>
      </c>
      <c r="D33" s="121" t="s">
        <v>269</v>
      </c>
      <c r="E33" s="114">
        <f t="shared" si="0"/>
        <v>143.47</v>
      </c>
      <c r="F33" s="114">
        <v>143.47</v>
      </c>
      <c r="G33" s="114"/>
      <c r="H33" s="114"/>
      <c r="I33" s="114"/>
      <c r="J33" s="114"/>
    </row>
    <row r="34" spans="1:10" s="9" customFormat="1" ht="20.100000000000001" customHeight="1" x14ac:dyDescent="0.2">
      <c r="A34" s="117">
        <v>210</v>
      </c>
      <c r="B34" s="117"/>
      <c r="C34" s="117"/>
      <c r="D34" s="121" t="s">
        <v>240</v>
      </c>
      <c r="E34" s="114">
        <f t="shared" si="0"/>
        <v>2747.03</v>
      </c>
      <c r="F34" s="114">
        <v>2747.03</v>
      </c>
      <c r="G34" s="114"/>
      <c r="H34" s="114"/>
      <c r="I34" s="114"/>
      <c r="J34" s="114"/>
    </row>
    <row r="35" spans="1:10" s="9" customFormat="1" ht="20.100000000000001" customHeight="1" x14ac:dyDescent="0.2">
      <c r="A35" s="117">
        <v>210</v>
      </c>
      <c r="B35" s="117" t="s">
        <v>290</v>
      </c>
      <c r="C35" s="113"/>
      <c r="D35" s="122" t="s">
        <v>242</v>
      </c>
      <c r="E35" s="114">
        <f t="shared" si="0"/>
        <v>2747.03</v>
      </c>
      <c r="F35" s="114">
        <v>2747.03</v>
      </c>
      <c r="G35" s="114"/>
      <c r="H35" s="114"/>
      <c r="I35" s="114"/>
      <c r="J35" s="114"/>
    </row>
    <row r="36" spans="1:10" s="9" customFormat="1" ht="20.100000000000001" customHeight="1" x14ac:dyDescent="0.2">
      <c r="A36" s="117">
        <v>210</v>
      </c>
      <c r="B36" s="117" t="s">
        <v>289</v>
      </c>
      <c r="C36" s="117" t="s">
        <v>282</v>
      </c>
      <c r="D36" s="122" t="s">
        <v>244</v>
      </c>
      <c r="E36" s="114">
        <f t="shared" si="0"/>
        <v>6.69</v>
      </c>
      <c r="F36" s="114">
        <v>6.69</v>
      </c>
      <c r="G36" s="114"/>
      <c r="H36" s="114"/>
      <c r="I36" s="114"/>
      <c r="J36" s="114"/>
    </row>
    <row r="37" spans="1:10" s="9" customFormat="1" ht="20.100000000000001" customHeight="1" x14ac:dyDescent="0.2">
      <c r="A37" s="117">
        <v>210</v>
      </c>
      <c r="B37" s="117" t="s">
        <v>289</v>
      </c>
      <c r="C37" s="117" t="s">
        <v>284</v>
      </c>
      <c r="D37" s="121" t="s">
        <v>270</v>
      </c>
      <c r="E37" s="114">
        <f t="shared" si="0"/>
        <v>2001.93</v>
      </c>
      <c r="F37" s="114">
        <v>2001.93</v>
      </c>
      <c r="G37" s="114"/>
      <c r="H37" s="114"/>
      <c r="I37" s="114"/>
      <c r="J37" s="114"/>
    </row>
    <row r="38" spans="1:10" s="9" customFormat="1" ht="20.100000000000001" customHeight="1" x14ac:dyDescent="0.2">
      <c r="A38" s="117">
        <v>210</v>
      </c>
      <c r="B38" s="117" t="s">
        <v>289</v>
      </c>
      <c r="C38" s="117" t="s">
        <v>285</v>
      </c>
      <c r="D38" s="121" t="s">
        <v>271</v>
      </c>
      <c r="E38" s="114">
        <f t="shared" si="0"/>
        <v>738.41</v>
      </c>
      <c r="F38" s="114">
        <v>738.41</v>
      </c>
      <c r="G38" s="114"/>
      <c r="H38" s="114"/>
      <c r="I38" s="114"/>
      <c r="J38" s="114"/>
    </row>
    <row r="39" spans="1:10" s="9" customFormat="1" ht="20.100000000000001" customHeight="1" x14ac:dyDescent="0.2">
      <c r="A39" s="117">
        <v>221</v>
      </c>
      <c r="B39" s="117"/>
      <c r="C39" s="117"/>
      <c r="D39" s="121" t="s">
        <v>66</v>
      </c>
      <c r="E39" s="114">
        <f t="shared" si="0"/>
        <v>4168.03</v>
      </c>
      <c r="F39" s="114">
        <v>4168.03</v>
      </c>
      <c r="G39" s="114"/>
      <c r="H39" s="114"/>
      <c r="I39" s="114"/>
      <c r="J39" s="114"/>
    </row>
    <row r="40" spans="1:10" s="9" customFormat="1" ht="20.100000000000001" customHeight="1" x14ac:dyDescent="0.2">
      <c r="A40" s="117">
        <v>221</v>
      </c>
      <c r="B40" s="117" t="s">
        <v>287</v>
      </c>
      <c r="C40" s="113"/>
      <c r="D40" s="118" t="s">
        <v>249</v>
      </c>
      <c r="E40" s="114">
        <f t="shared" si="0"/>
        <v>4168.03</v>
      </c>
      <c r="F40" s="114">
        <v>4168.03</v>
      </c>
      <c r="G40" s="114"/>
      <c r="H40" s="114"/>
      <c r="I40" s="114"/>
      <c r="J40" s="114"/>
    </row>
    <row r="41" spans="1:10" s="9" customFormat="1" ht="20.100000000000001" customHeight="1" x14ac:dyDescent="0.2">
      <c r="A41" s="117">
        <v>221</v>
      </c>
      <c r="B41" s="117" t="s">
        <v>287</v>
      </c>
      <c r="C41" s="117" t="s">
        <v>282</v>
      </c>
      <c r="D41" s="118" t="s">
        <v>251</v>
      </c>
      <c r="E41" s="114">
        <f t="shared" si="0"/>
        <v>4168.03</v>
      </c>
      <c r="F41" s="114">
        <v>4168.03</v>
      </c>
      <c r="G41" s="114"/>
      <c r="H41" s="114"/>
      <c r="I41" s="114"/>
      <c r="J41" s="114"/>
    </row>
    <row r="42" spans="1:10" ht="19.5" customHeight="1" x14ac:dyDescent="0.2">
      <c r="A42" s="203" t="s">
        <v>272</v>
      </c>
      <c r="B42" s="203"/>
      <c r="C42" s="203"/>
      <c r="D42" s="203"/>
      <c r="E42" s="115">
        <f>E8+E11+E25+E28+E34+E39</f>
        <v>55590.83</v>
      </c>
      <c r="F42" s="115">
        <f>F8+F11+F25+F28+F34+F39</f>
        <v>55199.28</v>
      </c>
      <c r="G42" s="115">
        <f>G8+G11+G25+G28+G34+G39</f>
        <v>391.55000000000007</v>
      </c>
      <c r="H42" s="115">
        <f>H8+H11+H25+H28+H34+H39</f>
        <v>391.55000000000007</v>
      </c>
      <c r="I42" s="113"/>
      <c r="J42" s="113"/>
    </row>
    <row r="43" spans="1:10" x14ac:dyDescent="0.2">
      <c r="A43" s="33"/>
      <c r="B43" s="33"/>
      <c r="C43" s="33"/>
    </row>
    <row r="44" spans="1:10" x14ac:dyDescent="0.2">
      <c r="A44" s="34"/>
      <c r="B44" s="35"/>
      <c r="C44" s="35"/>
    </row>
    <row r="45" spans="1:10" x14ac:dyDescent="0.2">
      <c r="A45" s="33"/>
      <c r="B45" s="33"/>
      <c r="C45" s="33"/>
    </row>
    <row r="46" spans="1:10" x14ac:dyDescent="0.2">
      <c r="A46" s="35"/>
      <c r="B46" s="35"/>
      <c r="C46" s="35"/>
    </row>
  </sheetData>
  <mergeCells count="9">
    <mergeCell ref="A42:D42"/>
    <mergeCell ref="A3:J3"/>
    <mergeCell ref="A5:C5"/>
    <mergeCell ref="G5:I5"/>
    <mergeCell ref="A7:D7"/>
    <mergeCell ref="D5:D6"/>
    <mergeCell ref="E5:E6"/>
    <mergeCell ref="F5:F6"/>
    <mergeCell ref="J5:J6"/>
  </mergeCells>
  <phoneticPr fontId="24"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19" workbookViewId="0">
      <selection activeCell="F4" sqref="A4:F35"/>
    </sheetView>
  </sheetViews>
  <sheetFormatPr defaultColWidth="8.83203125" defaultRowHeight="12.75" x14ac:dyDescent="0.2"/>
  <cols>
    <col min="1" max="1" width="13.5" customWidth="1"/>
    <col min="2" max="2" width="37.33203125" customWidth="1"/>
    <col min="3" max="6" width="22.1640625" customWidth="1"/>
  </cols>
  <sheetData>
    <row r="1" spans="1:8" ht="20.25" x14ac:dyDescent="0.2">
      <c r="A1" s="3" t="s">
        <v>178</v>
      </c>
    </row>
    <row r="2" spans="1:8" ht="18.75" x14ac:dyDescent="0.2">
      <c r="A2" s="166" t="s">
        <v>296</v>
      </c>
      <c r="B2" s="166"/>
      <c r="C2" s="166"/>
      <c r="D2" s="166"/>
      <c r="E2" s="166"/>
      <c r="F2" s="166"/>
    </row>
    <row r="3" spans="1:8" ht="22.5" x14ac:dyDescent="0.2">
      <c r="A3" s="127" t="s">
        <v>67</v>
      </c>
      <c r="B3" s="127"/>
      <c r="C3" s="23"/>
      <c r="D3" s="23"/>
      <c r="F3" s="24" t="s">
        <v>1</v>
      </c>
    </row>
    <row r="4" spans="1:8" ht="21.75" customHeight="1" x14ac:dyDescent="0.2">
      <c r="A4" s="201" t="s">
        <v>68</v>
      </c>
      <c r="B4" s="201"/>
      <c r="C4" s="202" t="s">
        <v>37</v>
      </c>
      <c r="D4" s="201"/>
      <c r="E4" s="201"/>
      <c r="F4" s="152" t="s">
        <v>2</v>
      </c>
    </row>
    <row r="5" spans="1:8" ht="21.75" customHeight="1" x14ac:dyDescent="0.2">
      <c r="A5" s="25" t="s">
        <v>35</v>
      </c>
      <c r="B5" s="25" t="s">
        <v>36</v>
      </c>
      <c r="C5" s="25" t="s">
        <v>25</v>
      </c>
      <c r="D5" s="25" t="s">
        <v>69</v>
      </c>
      <c r="E5" s="25" t="s">
        <v>70</v>
      </c>
      <c r="F5" s="152"/>
      <c r="H5" s="26"/>
    </row>
    <row r="6" spans="1:8" ht="21.75" customHeight="1" x14ac:dyDescent="0.2">
      <c r="A6" s="29">
        <v>301</v>
      </c>
      <c r="B6" s="25" t="s">
        <v>71</v>
      </c>
      <c r="C6" s="126">
        <f>SUM(C7:C16)</f>
        <v>50613.898396000004</v>
      </c>
      <c r="D6" s="126">
        <f>SUM(D7:D16)</f>
        <v>50613.898396000004</v>
      </c>
      <c r="E6" s="126"/>
      <c r="F6" s="28"/>
    </row>
    <row r="7" spans="1:8" ht="21.75" customHeight="1" x14ac:dyDescent="0.2">
      <c r="A7" s="29" t="s">
        <v>297</v>
      </c>
      <c r="B7" s="29" t="s">
        <v>307</v>
      </c>
      <c r="C7" s="126">
        <v>16321.91</v>
      </c>
      <c r="D7" s="126">
        <v>16321.91</v>
      </c>
      <c r="E7" s="126"/>
      <c r="F7" s="28"/>
    </row>
    <row r="8" spans="1:8" ht="21.75" customHeight="1" x14ac:dyDescent="0.2">
      <c r="A8" s="29" t="s">
        <v>298</v>
      </c>
      <c r="B8" s="29" t="s">
        <v>308</v>
      </c>
      <c r="C8" s="126">
        <v>9020.01</v>
      </c>
      <c r="D8" s="126">
        <v>9020.01</v>
      </c>
      <c r="E8" s="126"/>
      <c r="F8" s="28"/>
    </row>
    <row r="9" spans="1:8" ht="21.75" customHeight="1" x14ac:dyDescent="0.2">
      <c r="A9" s="29" t="s">
        <v>299</v>
      </c>
      <c r="B9" s="29" t="s">
        <v>309</v>
      </c>
      <c r="C9" s="126">
        <v>4.3083960000000001</v>
      </c>
      <c r="D9" s="126">
        <v>4.3083960000000001</v>
      </c>
      <c r="E9" s="126"/>
      <c r="F9" s="28"/>
    </row>
    <row r="10" spans="1:8" ht="21.75" customHeight="1" x14ac:dyDescent="0.2">
      <c r="A10" s="29" t="s">
        <v>300</v>
      </c>
      <c r="B10" s="29" t="s">
        <v>310</v>
      </c>
      <c r="C10" s="126">
        <v>11179.44</v>
      </c>
      <c r="D10" s="126">
        <v>11179.44</v>
      </c>
      <c r="E10" s="126"/>
      <c r="F10" s="28"/>
    </row>
    <row r="11" spans="1:8" ht="21.75" customHeight="1" x14ac:dyDescent="0.2">
      <c r="A11" s="29" t="s">
        <v>301</v>
      </c>
      <c r="B11" s="29" t="s">
        <v>311</v>
      </c>
      <c r="C11" s="126">
        <v>5738.92</v>
      </c>
      <c r="D11" s="126">
        <v>5738.92</v>
      </c>
      <c r="E11" s="126"/>
      <c r="F11" s="28"/>
    </row>
    <row r="12" spans="1:8" ht="21.75" customHeight="1" x14ac:dyDescent="0.2">
      <c r="A12" s="29" t="s">
        <v>302</v>
      </c>
      <c r="B12" s="29" t="s">
        <v>312</v>
      </c>
      <c r="C12" s="126">
        <v>2008.62</v>
      </c>
      <c r="D12" s="126">
        <v>2008.62</v>
      </c>
      <c r="E12" s="126"/>
      <c r="F12" s="28"/>
    </row>
    <row r="13" spans="1:8" ht="21.75" customHeight="1" x14ac:dyDescent="0.2">
      <c r="A13" s="29" t="s">
        <v>303</v>
      </c>
      <c r="B13" s="29" t="s">
        <v>313</v>
      </c>
      <c r="C13" s="126">
        <v>738.41</v>
      </c>
      <c r="D13" s="126">
        <v>738.41</v>
      </c>
      <c r="E13" s="126"/>
      <c r="F13" s="28"/>
    </row>
    <row r="14" spans="1:8" ht="21.75" customHeight="1" x14ac:dyDescent="0.2">
      <c r="A14" s="29" t="s">
        <v>304</v>
      </c>
      <c r="B14" s="29" t="s">
        <v>314</v>
      </c>
      <c r="C14" s="126">
        <v>258.25</v>
      </c>
      <c r="D14" s="126">
        <v>258.25</v>
      </c>
      <c r="E14" s="126"/>
      <c r="F14" s="28"/>
    </row>
    <row r="15" spans="1:8" ht="21.75" customHeight="1" x14ac:dyDescent="0.2">
      <c r="A15" s="29" t="s">
        <v>305</v>
      </c>
      <c r="B15" s="29" t="s">
        <v>315</v>
      </c>
      <c r="C15" s="126">
        <v>4168.03</v>
      </c>
      <c r="D15" s="126">
        <v>4168.03</v>
      </c>
      <c r="E15" s="126"/>
      <c r="F15" s="28"/>
    </row>
    <row r="16" spans="1:8" ht="21.75" customHeight="1" x14ac:dyDescent="0.2">
      <c r="A16" s="29" t="s">
        <v>306</v>
      </c>
      <c r="B16" s="29" t="s">
        <v>316</v>
      </c>
      <c r="C16" s="126">
        <v>1176</v>
      </c>
      <c r="D16" s="126">
        <v>1176</v>
      </c>
      <c r="E16" s="126"/>
      <c r="F16" s="28" t="s">
        <v>265</v>
      </c>
    </row>
    <row r="17" spans="1:6" ht="21.75" customHeight="1" x14ac:dyDescent="0.2">
      <c r="A17" s="29">
        <v>302</v>
      </c>
      <c r="B17" s="25" t="s">
        <v>72</v>
      </c>
      <c r="C17" s="126">
        <f>SUM(C18:C27)</f>
        <v>370.69629999999995</v>
      </c>
      <c r="D17" s="126">
        <f t="shared" ref="D17:E17" si="0">SUM(D18:D27)</f>
        <v>10.38</v>
      </c>
      <c r="E17" s="126">
        <f t="shared" si="0"/>
        <v>360.31629999999996</v>
      </c>
      <c r="F17" s="28"/>
    </row>
    <row r="18" spans="1:6" ht="21.75" customHeight="1" x14ac:dyDescent="0.2">
      <c r="A18" s="29" t="s">
        <v>317</v>
      </c>
      <c r="B18" s="123" t="s">
        <v>318</v>
      </c>
      <c r="C18" s="126">
        <v>0.3</v>
      </c>
      <c r="D18" s="126"/>
      <c r="E18" s="126">
        <v>0.3</v>
      </c>
      <c r="F18" s="28"/>
    </row>
    <row r="19" spans="1:6" ht="21.75" customHeight="1" x14ac:dyDescent="0.2">
      <c r="A19" s="29" t="s">
        <v>319</v>
      </c>
      <c r="B19" s="123" t="s">
        <v>320</v>
      </c>
      <c r="C19" s="126">
        <v>1</v>
      </c>
      <c r="D19" s="126"/>
      <c r="E19" s="126">
        <v>1</v>
      </c>
      <c r="F19" s="28"/>
    </row>
    <row r="20" spans="1:6" ht="21.75" customHeight="1" x14ac:dyDescent="0.2">
      <c r="A20" s="29" t="s">
        <v>321</v>
      </c>
      <c r="B20" s="123" t="s">
        <v>322</v>
      </c>
      <c r="C20" s="126">
        <v>1</v>
      </c>
      <c r="D20" s="126"/>
      <c r="E20" s="126">
        <v>1</v>
      </c>
      <c r="F20" s="28"/>
    </row>
    <row r="21" spans="1:6" ht="21.75" customHeight="1" x14ac:dyDescent="0.2">
      <c r="A21" s="29" t="s">
        <v>323</v>
      </c>
      <c r="B21" s="123" t="s">
        <v>324</v>
      </c>
      <c r="C21" s="126">
        <v>0.84630000000000005</v>
      </c>
      <c r="D21" s="126"/>
      <c r="E21" s="126">
        <v>0.84630000000000005</v>
      </c>
      <c r="F21" s="28"/>
    </row>
    <row r="22" spans="1:6" ht="21.75" customHeight="1" x14ac:dyDescent="0.2">
      <c r="A22" s="29" t="s">
        <v>325</v>
      </c>
      <c r="B22" s="123" t="s">
        <v>326</v>
      </c>
      <c r="C22" s="126">
        <v>3.97</v>
      </c>
      <c r="D22" s="126"/>
      <c r="E22" s="126">
        <v>3.97</v>
      </c>
      <c r="F22" s="28"/>
    </row>
    <row r="23" spans="1:6" ht="21.75" customHeight="1" x14ac:dyDescent="0.2">
      <c r="A23" s="29" t="s">
        <v>327</v>
      </c>
      <c r="B23" s="123" t="s">
        <v>328</v>
      </c>
      <c r="C23" s="126">
        <v>0</v>
      </c>
      <c r="D23" s="126"/>
      <c r="E23" s="126"/>
      <c r="F23" s="28"/>
    </row>
    <row r="24" spans="1:6" ht="21.75" customHeight="1" x14ac:dyDescent="0.2">
      <c r="A24" s="29" t="s">
        <v>329</v>
      </c>
      <c r="B24" s="123" t="s">
        <v>330</v>
      </c>
      <c r="C24" s="126">
        <v>170.42</v>
      </c>
      <c r="D24" s="126"/>
      <c r="E24" s="126">
        <v>170.42</v>
      </c>
      <c r="F24" s="28"/>
    </row>
    <row r="25" spans="1:6" ht="21.75" customHeight="1" x14ac:dyDescent="0.2">
      <c r="A25" s="29" t="s">
        <v>331</v>
      </c>
      <c r="B25" s="123" t="s">
        <v>332</v>
      </c>
      <c r="C25" s="126">
        <v>178.28</v>
      </c>
      <c r="D25" s="126"/>
      <c r="E25" s="126">
        <v>178.28</v>
      </c>
      <c r="F25" s="28"/>
    </row>
    <row r="26" spans="1:6" ht="21.75" customHeight="1" x14ac:dyDescent="0.2">
      <c r="A26" s="29" t="s">
        <v>333</v>
      </c>
      <c r="B26" s="123" t="s">
        <v>334</v>
      </c>
      <c r="C26" s="126">
        <v>4.5</v>
      </c>
      <c r="D26" s="126"/>
      <c r="E26" s="126">
        <v>4.5</v>
      </c>
      <c r="F26" s="28"/>
    </row>
    <row r="27" spans="1:6" ht="21.75" customHeight="1" x14ac:dyDescent="0.2">
      <c r="A27" s="29" t="s">
        <v>335</v>
      </c>
      <c r="B27" s="29" t="s">
        <v>336</v>
      </c>
      <c r="C27" s="126">
        <v>10.38</v>
      </c>
      <c r="D27" s="126">
        <v>10.38</v>
      </c>
      <c r="E27" s="126"/>
      <c r="F27" s="28"/>
    </row>
    <row r="28" spans="1:6" ht="21.75" customHeight="1" x14ac:dyDescent="0.2">
      <c r="A28" s="29">
        <v>303</v>
      </c>
      <c r="B28" s="25" t="s">
        <v>73</v>
      </c>
      <c r="C28" s="126">
        <f>SUM(C29:C34)</f>
        <v>4214.6838040000002</v>
      </c>
      <c r="D28" s="126">
        <f>SUM(D29:D34)</f>
        <v>4214.6838040000002</v>
      </c>
      <c r="E28" s="126"/>
      <c r="F28" s="28"/>
    </row>
    <row r="29" spans="1:6" ht="21.75" customHeight="1" x14ac:dyDescent="0.2">
      <c r="A29" s="125" t="s">
        <v>337</v>
      </c>
      <c r="B29" s="124" t="s">
        <v>338</v>
      </c>
      <c r="C29" s="126">
        <v>11.864328</v>
      </c>
      <c r="D29" s="126">
        <v>11.864328</v>
      </c>
      <c r="E29" s="126"/>
      <c r="F29" s="28"/>
    </row>
    <row r="30" spans="1:6" ht="21.75" customHeight="1" x14ac:dyDescent="0.2">
      <c r="A30" s="125" t="s">
        <v>339</v>
      </c>
      <c r="B30" s="124" t="s">
        <v>340</v>
      </c>
      <c r="C30" s="126">
        <v>3960.96</v>
      </c>
      <c r="D30" s="126">
        <v>3960.96</v>
      </c>
      <c r="E30" s="126"/>
      <c r="F30" s="28"/>
    </row>
    <row r="31" spans="1:6" ht="21.75" customHeight="1" x14ac:dyDescent="0.2">
      <c r="A31" s="125" t="s">
        <v>341</v>
      </c>
      <c r="B31" s="124" t="s">
        <v>342</v>
      </c>
      <c r="C31" s="126">
        <v>232.84</v>
      </c>
      <c r="D31" s="126">
        <v>232.84</v>
      </c>
      <c r="E31" s="126"/>
      <c r="F31" s="28"/>
    </row>
    <row r="32" spans="1:6" ht="21.75" customHeight="1" x14ac:dyDescent="0.2">
      <c r="A32" s="125" t="s">
        <v>343</v>
      </c>
      <c r="B32" s="124" t="s">
        <v>344</v>
      </c>
      <c r="C32" s="126"/>
      <c r="D32" s="126"/>
      <c r="E32" s="126"/>
      <c r="F32" s="28"/>
    </row>
    <row r="33" spans="1:6" ht="21.75" customHeight="1" x14ac:dyDescent="0.2">
      <c r="A33" s="125" t="s">
        <v>345</v>
      </c>
      <c r="B33" s="124" t="s">
        <v>346</v>
      </c>
      <c r="C33" s="126">
        <v>6.6</v>
      </c>
      <c r="D33" s="126">
        <v>6.6</v>
      </c>
      <c r="E33" s="126"/>
      <c r="F33" s="28"/>
    </row>
    <row r="34" spans="1:6" ht="21.75" customHeight="1" x14ac:dyDescent="0.2">
      <c r="A34" s="125" t="s">
        <v>347</v>
      </c>
      <c r="B34" s="124" t="s">
        <v>348</v>
      </c>
      <c r="C34" s="126">
        <v>2.419476</v>
      </c>
      <c r="D34" s="126">
        <v>2.419476</v>
      </c>
      <c r="E34" s="126"/>
      <c r="F34" s="28"/>
    </row>
    <row r="35" spans="1:6" ht="21.75" customHeight="1" x14ac:dyDescent="0.2">
      <c r="A35" s="27"/>
      <c r="B35" s="25" t="s">
        <v>25</v>
      </c>
      <c r="C35" s="126">
        <f>SUM(C6,C17,C28)</f>
        <v>55199.278500000008</v>
      </c>
      <c r="D35" s="126">
        <f t="shared" ref="D35:E35" si="1">SUM(D6,D17,D28)</f>
        <v>54838.962200000002</v>
      </c>
      <c r="E35" s="126">
        <f t="shared" si="1"/>
        <v>360.31629999999996</v>
      </c>
      <c r="F35" s="28"/>
    </row>
    <row r="36" spans="1:6" x14ac:dyDescent="0.2">
      <c r="A36" s="26"/>
    </row>
    <row r="37" spans="1:6" x14ac:dyDescent="0.2">
      <c r="D37" s="147"/>
      <c r="E37" s="147"/>
    </row>
  </sheetData>
  <mergeCells count="4">
    <mergeCell ref="A2:F2"/>
    <mergeCell ref="A4:B4"/>
    <mergeCell ref="C4:E4"/>
    <mergeCell ref="F4:F5"/>
  </mergeCells>
  <phoneticPr fontId="24"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G5" sqref="A5:G11"/>
    </sheetView>
  </sheetViews>
  <sheetFormatPr defaultRowHeight="12.75" x14ac:dyDescent="0.2"/>
  <cols>
    <col min="1" max="1" width="29.6640625" style="10" customWidth="1"/>
    <col min="2" max="2" width="17.1640625" style="10" customWidth="1"/>
    <col min="3" max="3" width="17.1640625" style="11" customWidth="1"/>
    <col min="4" max="5" width="23.1640625" style="11" customWidth="1"/>
    <col min="6" max="6" width="21.33203125" style="10" customWidth="1"/>
    <col min="7" max="7" width="14" style="10" customWidth="1"/>
    <col min="8" max="11" width="9.33203125" style="10"/>
    <col min="12" max="12" width="13.6640625" style="10" bestFit="1" customWidth="1"/>
    <col min="13" max="16384" width="9.33203125" style="10"/>
  </cols>
  <sheetData>
    <row r="1" spans="1:12" ht="20.25" x14ac:dyDescent="0.2">
      <c r="A1" s="1" t="s">
        <v>179</v>
      </c>
      <c r="B1" s="1"/>
    </row>
    <row r="2" spans="1:12" s="7" customFormat="1" x14ac:dyDescent="0.2">
      <c r="A2" s="12" t="s">
        <v>74</v>
      </c>
      <c r="B2" s="12"/>
      <c r="C2" s="11"/>
      <c r="D2" s="11"/>
      <c r="E2" s="11"/>
    </row>
    <row r="3" spans="1:12" ht="30" customHeight="1" x14ac:dyDescent="0.2">
      <c r="A3" s="151" t="s">
        <v>349</v>
      </c>
      <c r="B3" s="151"/>
      <c r="C3" s="163"/>
      <c r="D3" s="163"/>
      <c r="E3" s="163"/>
      <c r="F3" s="163"/>
      <c r="G3" s="163"/>
    </row>
    <row r="4" spans="1:12" x14ac:dyDescent="0.2">
      <c r="A4" s="13"/>
      <c r="B4" s="13"/>
      <c r="C4" s="14"/>
      <c r="D4" s="15"/>
      <c r="E4" s="15"/>
      <c r="G4" s="16" t="s">
        <v>75</v>
      </c>
    </row>
    <row r="5" spans="1:12" s="8" customFormat="1" ht="48" customHeight="1" x14ac:dyDescent="0.2">
      <c r="A5" s="128" t="s">
        <v>3</v>
      </c>
      <c r="B5" s="129" t="s">
        <v>143</v>
      </c>
      <c r="C5" s="129" t="s">
        <v>144</v>
      </c>
      <c r="D5" s="17" t="s">
        <v>145</v>
      </c>
      <c r="E5" s="17" t="s">
        <v>146</v>
      </c>
      <c r="F5" s="17" t="s">
        <v>147</v>
      </c>
      <c r="G5" s="128" t="s">
        <v>2</v>
      </c>
    </row>
    <row r="6" spans="1:12" s="9" customFormat="1" ht="22.5" customHeight="1" x14ac:dyDescent="0.2">
      <c r="A6" s="128" t="s">
        <v>43</v>
      </c>
      <c r="B6" s="149">
        <f>SUM(B7:B9)</f>
        <v>10.96</v>
      </c>
      <c r="C6" s="149">
        <f>SUM(C7:C9)</f>
        <v>8.4700000000000006</v>
      </c>
      <c r="D6" s="150">
        <f>(C6-B6)/B6</f>
        <v>-0.22718978102189782</v>
      </c>
      <c r="E6" s="129"/>
      <c r="F6" s="18"/>
      <c r="G6" s="18"/>
      <c r="L6" s="148"/>
    </row>
    <row r="7" spans="1:12" ht="22.5" customHeight="1" x14ac:dyDescent="0.2">
      <c r="A7" s="19" t="s">
        <v>76</v>
      </c>
      <c r="B7" s="113">
        <v>0</v>
      </c>
      <c r="C7" s="113">
        <v>0</v>
      </c>
      <c r="D7" s="113">
        <v>0</v>
      </c>
      <c r="E7" s="20"/>
      <c r="F7" s="20"/>
      <c r="G7" s="21"/>
    </row>
    <row r="8" spans="1:12" ht="42.75" customHeight="1" x14ac:dyDescent="0.2">
      <c r="A8" s="19" t="s">
        <v>77</v>
      </c>
      <c r="B8" s="113">
        <v>6.96</v>
      </c>
      <c r="C8" s="113">
        <v>3.97</v>
      </c>
      <c r="D8" s="150">
        <f>(C8-B8)/B8</f>
        <v>-0.42959770114942525</v>
      </c>
      <c r="E8" s="135" t="s">
        <v>350</v>
      </c>
      <c r="F8" s="137">
        <v>7.141464675713002E-5</v>
      </c>
      <c r="G8" s="19"/>
      <c r="L8" s="136"/>
    </row>
    <row r="9" spans="1:12" ht="27" customHeight="1" x14ac:dyDescent="0.2">
      <c r="A9" s="19" t="s">
        <v>78</v>
      </c>
      <c r="B9" s="113">
        <v>4</v>
      </c>
      <c r="C9" s="113">
        <v>4.5</v>
      </c>
      <c r="D9" s="150">
        <f>(C9-B9)/B9</f>
        <v>0.125</v>
      </c>
      <c r="E9" s="135" t="s">
        <v>351</v>
      </c>
      <c r="F9" s="137">
        <v>8.0948592042086917E-5</v>
      </c>
      <c r="G9" s="19"/>
      <c r="L9" s="136"/>
    </row>
    <row r="10" spans="1:12" ht="26.25" customHeight="1" x14ac:dyDescent="0.2">
      <c r="A10" s="19" t="s">
        <v>79</v>
      </c>
      <c r="B10" s="113">
        <v>4</v>
      </c>
      <c r="C10" s="113">
        <v>4.5</v>
      </c>
      <c r="D10" s="150">
        <f>(C10-B10)/B10</f>
        <v>0.125</v>
      </c>
      <c r="E10" s="135" t="s">
        <v>351</v>
      </c>
      <c r="F10" s="137">
        <v>8.0948592042086917E-5</v>
      </c>
      <c r="G10" s="19"/>
    </row>
    <row r="11" spans="1:12" ht="22.5" customHeight="1" x14ac:dyDescent="0.2">
      <c r="A11" s="19" t="s">
        <v>80</v>
      </c>
      <c r="B11" s="20" t="s">
        <v>81</v>
      </c>
      <c r="C11" s="20" t="s">
        <v>81</v>
      </c>
      <c r="D11" s="20" t="s">
        <v>81</v>
      </c>
      <c r="E11" s="20" t="s">
        <v>81</v>
      </c>
      <c r="F11" s="20" t="s">
        <v>81</v>
      </c>
      <c r="G11" s="21"/>
    </row>
    <row r="14" spans="1:12" s="7" customFormat="1" x14ac:dyDescent="0.2">
      <c r="A14" s="167" t="s">
        <v>82</v>
      </c>
      <c r="B14" s="168"/>
      <c r="C14" s="168"/>
      <c r="D14" s="168"/>
      <c r="E14" s="168"/>
      <c r="F14" s="168"/>
    </row>
    <row r="15" spans="1:12" s="7" customFormat="1" x14ac:dyDescent="0.2">
      <c r="A15" s="22" t="s">
        <v>83</v>
      </c>
      <c r="C15" s="11"/>
      <c r="D15" s="11"/>
      <c r="E15" s="11"/>
    </row>
    <row r="16" spans="1:12" s="7" customFormat="1" x14ac:dyDescent="0.2">
      <c r="A16" s="7" t="s">
        <v>84</v>
      </c>
      <c r="C16" s="11"/>
      <c r="D16" s="11"/>
      <c r="E16" s="11"/>
    </row>
    <row r="17" spans="1:7" s="7" customFormat="1" x14ac:dyDescent="0.2">
      <c r="A17" s="7" t="s">
        <v>85</v>
      </c>
      <c r="C17" s="11"/>
      <c r="D17" s="11"/>
      <c r="E17" s="11"/>
    </row>
    <row r="18" spans="1:7" s="7" customFormat="1" x14ac:dyDescent="0.2">
      <c r="A18" s="22" t="s">
        <v>86</v>
      </c>
      <c r="C18" s="11"/>
      <c r="D18" s="11"/>
      <c r="E18" s="11"/>
    </row>
    <row r="19" spans="1:7" s="7" customFormat="1" x14ac:dyDescent="0.2">
      <c r="A19" s="22" t="s">
        <v>87</v>
      </c>
      <c r="B19" s="22"/>
      <c r="C19" s="11"/>
      <c r="D19" s="11"/>
      <c r="E19" s="11"/>
    </row>
    <row r="20" spans="1:7" s="7" customFormat="1" ht="21.75" customHeight="1" x14ac:dyDescent="0.2">
      <c r="A20" s="169" t="s">
        <v>88</v>
      </c>
      <c r="B20" s="169"/>
      <c r="C20" s="169"/>
      <c r="D20" s="169"/>
      <c r="E20" s="169"/>
      <c r="F20" s="169"/>
      <c r="G20" s="169"/>
    </row>
    <row r="21" spans="1:7" s="7" customFormat="1" x14ac:dyDescent="0.2">
      <c r="C21" s="11"/>
      <c r="D21" s="11"/>
      <c r="E21" s="11"/>
    </row>
    <row r="22" spans="1:7" s="7" customFormat="1" x14ac:dyDescent="0.2">
      <c r="C22" s="11"/>
      <c r="D22" s="11"/>
      <c r="E22" s="11"/>
    </row>
    <row r="23" spans="1:7" s="7" customFormat="1" x14ac:dyDescent="0.2">
      <c r="C23" s="11"/>
      <c r="D23" s="11"/>
      <c r="E23" s="11"/>
    </row>
    <row r="24" spans="1:7" s="7" customFormat="1" x14ac:dyDescent="0.2">
      <c r="C24" s="11"/>
      <c r="D24" s="11"/>
      <c r="E24" s="11"/>
    </row>
    <row r="25" spans="1:7" s="7" customFormat="1" x14ac:dyDescent="0.2">
      <c r="C25" s="11"/>
      <c r="D25" s="11"/>
      <c r="E25" s="11"/>
    </row>
  </sheetData>
  <mergeCells count="3">
    <mergeCell ref="A3:G3"/>
    <mergeCell ref="A14:F14"/>
    <mergeCell ref="A20:G20"/>
  </mergeCells>
  <phoneticPr fontId="24"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K28" sqref="K28"/>
    </sheetView>
  </sheetViews>
  <sheetFormatPr defaultRowHeight="12.75" x14ac:dyDescent="0.2"/>
  <cols>
    <col min="1" max="6" width="20.1640625" style="2" customWidth="1"/>
    <col min="7" max="16384" width="9.33203125" style="2"/>
  </cols>
  <sheetData>
    <row r="1" spans="1:6" ht="20.25" x14ac:dyDescent="0.2">
      <c r="A1" s="3" t="s">
        <v>180</v>
      </c>
    </row>
    <row r="2" spans="1:6" ht="20.25" x14ac:dyDescent="0.25">
      <c r="A2" s="156" t="s">
        <v>394</v>
      </c>
      <c r="B2" s="156"/>
      <c r="C2" s="156"/>
      <c r="D2" s="156"/>
      <c r="E2" s="156"/>
      <c r="F2" s="156"/>
    </row>
    <row r="3" spans="1:6" x14ac:dyDescent="0.2">
      <c r="F3" s="4" t="s">
        <v>1</v>
      </c>
    </row>
    <row r="4" spans="1:6" ht="14.25" x14ac:dyDescent="0.2">
      <c r="A4" s="173" t="s">
        <v>57</v>
      </c>
      <c r="B4" s="173" t="s">
        <v>58</v>
      </c>
      <c r="C4" s="170" t="s">
        <v>89</v>
      </c>
      <c r="D4" s="171"/>
      <c r="E4" s="172"/>
      <c r="F4" s="5" t="s">
        <v>2</v>
      </c>
    </row>
    <row r="5" spans="1:6" ht="14.25" x14ac:dyDescent="0.2">
      <c r="A5" s="173"/>
      <c r="B5" s="173"/>
      <c r="C5" s="5" t="s">
        <v>43</v>
      </c>
      <c r="D5" s="5" t="s">
        <v>37</v>
      </c>
      <c r="E5" s="5" t="s">
        <v>38</v>
      </c>
      <c r="F5" s="5"/>
    </row>
    <row r="6" spans="1:6" x14ac:dyDescent="0.2">
      <c r="A6" s="6"/>
      <c r="B6" s="6"/>
      <c r="C6" s="6"/>
      <c r="D6" s="6"/>
      <c r="E6" s="6"/>
      <c r="F6" s="6"/>
    </row>
    <row r="7" spans="1:6" x14ac:dyDescent="0.2">
      <c r="A7" s="6"/>
      <c r="B7" s="6"/>
      <c r="C7" s="6"/>
      <c r="D7" s="6"/>
      <c r="E7" s="6"/>
      <c r="F7" s="6"/>
    </row>
    <row r="8" spans="1:6" x14ac:dyDescent="0.2">
      <c r="A8" s="6"/>
      <c r="B8" s="6"/>
      <c r="C8" s="6"/>
      <c r="D8" s="6"/>
      <c r="E8" s="6"/>
      <c r="F8" s="6"/>
    </row>
    <row r="9" spans="1:6" x14ac:dyDescent="0.2">
      <c r="A9" s="6"/>
      <c r="B9" s="6"/>
      <c r="C9" s="6"/>
      <c r="D9" s="6"/>
      <c r="E9" s="6"/>
      <c r="F9" s="6"/>
    </row>
    <row r="10" spans="1:6" x14ac:dyDescent="0.2">
      <c r="A10" s="6"/>
      <c r="B10" s="6"/>
      <c r="C10" s="6"/>
      <c r="D10" s="6"/>
      <c r="E10" s="6"/>
      <c r="F10" s="6"/>
    </row>
    <row r="11" spans="1:6" x14ac:dyDescent="0.2">
      <c r="A11" s="6"/>
      <c r="B11" s="6"/>
      <c r="C11" s="6"/>
      <c r="D11" s="6"/>
      <c r="E11" s="6"/>
      <c r="F11" s="6"/>
    </row>
    <row r="12" spans="1:6" ht="14.25" x14ac:dyDescent="0.2">
      <c r="A12" s="6"/>
      <c r="B12" s="5" t="s">
        <v>43</v>
      </c>
      <c r="C12" s="6"/>
      <c r="D12" s="6"/>
      <c r="E12" s="6"/>
      <c r="F12" s="6"/>
    </row>
  </sheetData>
  <mergeCells count="4">
    <mergeCell ref="A2:F2"/>
    <mergeCell ref="C4:E4"/>
    <mergeCell ref="A4:A5"/>
    <mergeCell ref="B4:B5"/>
  </mergeCells>
  <phoneticPr fontId="24"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27"/>
  <sheetViews>
    <sheetView workbookViewId="0">
      <selection activeCell="A4" sqref="A4:D19"/>
    </sheetView>
  </sheetViews>
  <sheetFormatPr defaultColWidth="12" defaultRowHeight="14.25" x14ac:dyDescent="0.15"/>
  <cols>
    <col min="1" max="1" width="50" style="60" customWidth="1"/>
    <col min="2" max="2" width="7.33203125" style="60" customWidth="1"/>
    <col min="3" max="3" width="20.1640625" style="60" customWidth="1"/>
    <col min="4" max="4" width="27.33203125" style="60" customWidth="1"/>
    <col min="5" max="252" width="12" style="60"/>
  </cols>
  <sheetData>
    <row r="1" spans="1:4" ht="30" customHeight="1" x14ac:dyDescent="0.15">
      <c r="A1" s="1" t="s">
        <v>181</v>
      </c>
    </row>
    <row r="2" spans="1:4" ht="31.5" customHeight="1" x14ac:dyDescent="0.35">
      <c r="A2" s="174" t="s">
        <v>392</v>
      </c>
      <c r="B2" s="174"/>
      <c r="C2" s="174"/>
      <c r="D2" s="174"/>
    </row>
    <row r="3" spans="1:4" ht="21.75" customHeight="1" x14ac:dyDescent="0.15">
      <c r="D3" s="62" t="s">
        <v>118</v>
      </c>
    </row>
    <row r="4" spans="1:4" ht="30.95" customHeight="1" x14ac:dyDescent="0.15">
      <c r="A4" s="73" t="s">
        <v>91</v>
      </c>
      <c r="B4" s="73" t="s">
        <v>92</v>
      </c>
      <c r="C4" s="74" t="s">
        <v>93</v>
      </c>
      <c r="D4" s="17" t="s">
        <v>94</v>
      </c>
    </row>
    <row r="5" spans="1:4" ht="21.75" customHeight="1" x14ac:dyDescent="0.15">
      <c r="A5" s="75" t="s">
        <v>95</v>
      </c>
      <c r="B5" s="75">
        <v>1</v>
      </c>
      <c r="C5" s="75"/>
      <c r="D5" s="138">
        <f>D6+D7-D22</f>
        <v>84466.790000000008</v>
      </c>
    </row>
    <row r="6" spans="1:4" ht="21.75" customHeight="1" x14ac:dyDescent="0.15">
      <c r="A6" s="75" t="s">
        <v>96</v>
      </c>
      <c r="B6" s="75">
        <v>2</v>
      </c>
      <c r="C6" s="75"/>
      <c r="D6" s="139">
        <v>11996.58</v>
      </c>
    </row>
    <row r="7" spans="1:4" ht="21.75" customHeight="1" x14ac:dyDescent="0.15">
      <c r="A7" s="75" t="s">
        <v>97</v>
      </c>
      <c r="B7" s="75">
        <v>3</v>
      </c>
      <c r="C7" s="75"/>
      <c r="D7" s="139">
        <v>73151.77</v>
      </c>
    </row>
    <row r="8" spans="1:4" ht="21.75" customHeight="1" x14ac:dyDescent="0.15">
      <c r="A8" s="75" t="s">
        <v>98</v>
      </c>
      <c r="B8" s="75">
        <v>4</v>
      </c>
      <c r="C8" s="139">
        <f>SUM(C9:C11)</f>
        <v>537355.7699999999</v>
      </c>
      <c r="D8" s="139">
        <v>54923.64</v>
      </c>
    </row>
    <row r="9" spans="1:4" ht="21.75" customHeight="1" x14ac:dyDescent="0.15">
      <c r="A9" s="75" t="s">
        <v>99</v>
      </c>
      <c r="B9" s="75">
        <v>5</v>
      </c>
      <c r="C9" s="139">
        <v>85287.12</v>
      </c>
      <c r="D9" s="139">
        <v>9110.69</v>
      </c>
    </row>
    <row r="10" spans="1:4" ht="21.75" customHeight="1" x14ac:dyDescent="0.15">
      <c r="A10" s="75" t="s">
        <v>100</v>
      </c>
      <c r="B10" s="75">
        <v>6</v>
      </c>
      <c r="C10" s="139">
        <v>279964.24999999994</v>
      </c>
      <c r="D10" s="139">
        <v>24893.55</v>
      </c>
    </row>
    <row r="11" spans="1:4" ht="21.75" customHeight="1" x14ac:dyDescent="0.15">
      <c r="A11" s="75" t="s">
        <v>101</v>
      </c>
      <c r="B11" s="75">
        <v>7</v>
      </c>
      <c r="C11" s="139">
        <v>172104.4</v>
      </c>
      <c r="D11" s="139">
        <v>20919.41</v>
      </c>
    </row>
    <row r="12" spans="1:4" ht="21.75" customHeight="1" x14ac:dyDescent="0.15">
      <c r="A12" s="75" t="s">
        <v>102</v>
      </c>
      <c r="B12" s="75">
        <v>8</v>
      </c>
      <c r="C12" s="140">
        <v>3</v>
      </c>
      <c r="D12" s="139">
        <v>55.94</v>
      </c>
    </row>
    <row r="13" spans="1:4" ht="21.75" customHeight="1" x14ac:dyDescent="0.15">
      <c r="A13" s="75" t="s">
        <v>103</v>
      </c>
      <c r="B13" s="75">
        <v>9</v>
      </c>
      <c r="C13" s="140">
        <v>3</v>
      </c>
      <c r="D13" s="139">
        <v>55.94</v>
      </c>
    </row>
    <row r="14" spans="1:4" ht="21.75" customHeight="1" x14ac:dyDescent="0.15">
      <c r="A14" s="75" t="s">
        <v>104</v>
      </c>
      <c r="B14" s="75">
        <v>10</v>
      </c>
      <c r="C14" s="75"/>
      <c r="D14" s="76"/>
    </row>
    <row r="15" spans="1:4" ht="21.75" customHeight="1" x14ac:dyDescent="0.15">
      <c r="A15" s="75" t="s">
        <v>105</v>
      </c>
      <c r="B15" s="75">
        <v>11</v>
      </c>
      <c r="C15" s="75"/>
      <c r="D15" s="76"/>
    </row>
    <row r="16" spans="1:4" ht="21.75" customHeight="1" x14ac:dyDescent="0.15">
      <c r="A16" s="75" t="s">
        <v>106</v>
      </c>
      <c r="B16" s="75">
        <v>12</v>
      </c>
      <c r="C16" s="75"/>
      <c r="D16" s="76"/>
    </row>
    <row r="17" spans="1:4" ht="21.75" customHeight="1" x14ac:dyDescent="0.15">
      <c r="A17" s="75" t="s">
        <v>107</v>
      </c>
      <c r="B17" s="75">
        <v>13</v>
      </c>
      <c r="C17" s="77"/>
      <c r="D17" s="76"/>
    </row>
    <row r="18" spans="1:4" ht="40.5" customHeight="1" x14ac:dyDescent="0.15">
      <c r="A18" s="75" t="s">
        <v>108</v>
      </c>
      <c r="B18" s="75">
        <v>14</v>
      </c>
      <c r="C18" s="77"/>
      <c r="D18" s="76"/>
    </row>
    <row r="19" spans="1:4" ht="44.25" customHeight="1" x14ac:dyDescent="0.15">
      <c r="A19" s="75" t="s">
        <v>109</v>
      </c>
      <c r="B19" s="75">
        <v>15</v>
      </c>
      <c r="C19" s="77"/>
      <c r="D19" s="76"/>
    </row>
    <row r="20" spans="1:4" ht="39.75" customHeight="1" x14ac:dyDescent="0.15">
      <c r="A20" s="75" t="s">
        <v>110</v>
      </c>
      <c r="B20" s="75">
        <v>16</v>
      </c>
      <c r="C20" s="75"/>
      <c r="D20" s="76"/>
    </row>
    <row r="21" spans="1:4" ht="21.75" customHeight="1" x14ac:dyDescent="0.15">
      <c r="A21" s="75" t="s">
        <v>111</v>
      </c>
      <c r="B21" s="75">
        <v>17</v>
      </c>
      <c r="C21" s="75"/>
      <c r="D21" s="139">
        <f>D7-D8-D12</f>
        <v>18172.190000000006</v>
      </c>
    </row>
    <row r="22" spans="1:4" ht="21.75" customHeight="1" x14ac:dyDescent="0.15">
      <c r="A22" s="75" t="s">
        <v>112</v>
      </c>
      <c r="B22" s="75">
        <v>18</v>
      </c>
      <c r="C22" s="75"/>
      <c r="D22" s="139">
        <v>681.56</v>
      </c>
    </row>
    <row r="23" spans="1:4" ht="21.75" customHeight="1" x14ac:dyDescent="0.15">
      <c r="A23" s="75" t="s">
        <v>113</v>
      </c>
      <c r="B23" s="75">
        <v>19</v>
      </c>
      <c r="C23" s="75"/>
      <c r="D23" s="76"/>
    </row>
    <row r="24" spans="1:4" ht="21.75" customHeight="1" x14ac:dyDescent="0.15">
      <c r="A24" s="75" t="s">
        <v>114</v>
      </c>
      <c r="B24" s="75">
        <v>20</v>
      </c>
      <c r="C24" s="75"/>
      <c r="D24" s="76"/>
    </row>
    <row r="25" spans="1:4" ht="21.75" customHeight="1" x14ac:dyDescent="0.15">
      <c r="A25" s="75" t="s">
        <v>115</v>
      </c>
      <c r="B25" s="75">
        <v>21</v>
      </c>
      <c r="C25" s="77"/>
      <c r="D25" s="76"/>
    </row>
    <row r="26" spans="1:4" ht="21.75" customHeight="1" x14ac:dyDescent="0.15">
      <c r="A26" s="75" t="s">
        <v>116</v>
      </c>
      <c r="B26" s="75">
        <v>22</v>
      </c>
      <c r="C26" s="75"/>
      <c r="D26" s="76"/>
    </row>
    <row r="27" spans="1:4" ht="21.75" customHeight="1" x14ac:dyDescent="0.15">
      <c r="A27" s="78" t="s">
        <v>117</v>
      </c>
      <c r="B27" s="79">
        <v>23</v>
      </c>
      <c r="C27" s="78"/>
      <c r="D27" s="80"/>
    </row>
  </sheetData>
  <mergeCells count="1">
    <mergeCell ref="A2:D2"/>
  </mergeCells>
  <phoneticPr fontId="24"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表1部门收支预算总表</vt:lpstr>
      <vt:lpstr>表2部门收入总表</vt:lpstr>
      <vt:lpstr>表3部门支出总表</vt:lpstr>
      <vt:lpstr>表4财政拨款收支总表</vt:lpstr>
      <vt:lpstr>表5一般公共预算支出表</vt:lpstr>
      <vt:lpstr>表6一般公共预算基本支出表</vt:lpstr>
      <vt:lpstr>表7一般公共预算“三公”经费财政拨款支出</vt:lpstr>
      <vt:lpstr>表8政府性基金预算支出表</vt:lpstr>
      <vt:lpstr>表9资产情况表</vt:lpstr>
      <vt:lpstr>表10采购预算表</vt:lpstr>
      <vt:lpstr>表11项目目标绩效情况表</vt:lpstr>
      <vt:lpstr>表12整体支出绩效目标批复表</vt:lpstr>
      <vt:lpstr>表12整体支出绩效目标批复表!Print_Titles</vt:lpstr>
    </vt:vector>
  </TitlesOfParts>
  <Manager/>
  <Company>gzcz</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CurUserName</dc:creator>
  <cp:keywords/>
  <dc:description/>
  <cp:lastModifiedBy>Administrator</cp:lastModifiedBy>
  <cp:revision>1</cp:revision>
  <cp:lastPrinted>2019-02-27T07:25:58Z</cp:lastPrinted>
  <dcterms:created xsi:type="dcterms:W3CDTF">2013-03-03T08:22:18Z</dcterms:created>
  <dcterms:modified xsi:type="dcterms:W3CDTF">2019-02-27T08:18:04Z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